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홍서진\Desktop\정산업무_Local\"/>
    </mc:Choice>
  </mc:AlternateContent>
  <xr:revisionPtr revIDLastSave="0" documentId="13_ncr:1_{DE19D21F-2319-4826-8BBE-B09FB6F4C0F0}" xr6:coauthVersionLast="47" xr6:coauthVersionMax="47" xr10:uidLastSave="{00000000-0000-0000-0000-000000000000}"/>
  <bookViews>
    <workbookView xWindow="2220" yWindow="1860" windowWidth="20925" windowHeight="12990" xr2:uid="{075403B2-128C-4058-ABCA-A33C32F27D86}"/>
  </bookViews>
  <sheets>
    <sheet name="Guide(Path)" sheetId="1" r:id="rId1"/>
    <sheet name="Sample(commission 20%, 50%)" sheetId="2" r:id="rId2"/>
    <sheet name="Sample(commission 30%, 30%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3" l="1"/>
  <c r="V5" i="3" s="1"/>
  <c r="Y5" i="3"/>
  <c r="X5" i="3" s="1"/>
  <c r="AA5" i="3"/>
  <c r="AB5" i="3" s="1"/>
  <c r="W6" i="3"/>
  <c r="V6" i="3" s="1"/>
  <c r="Y6" i="3"/>
  <c r="X6" i="3" s="1"/>
  <c r="AA6" i="3"/>
  <c r="AB6" i="3" s="1"/>
  <c r="W7" i="3"/>
  <c r="V7" i="3" s="1"/>
  <c r="Y7" i="3"/>
  <c r="X7" i="3" s="1"/>
  <c r="W8" i="3"/>
  <c r="V8" i="3" s="1"/>
  <c r="Y8" i="3"/>
  <c r="X8" i="3" s="1"/>
  <c r="AA8" i="3"/>
  <c r="AB8" i="3" s="1"/>
  <c r="W9" i="3"/>
  <c r="V9" i="3" s="1"/>
  <c r="Y9" i="3"/>
  <c r="X9" i="3" s="1"/>
  <c r="AA9" i="3"/>
  <c r="AB9" i="3" s="1"/>
  <c r="W10" i="3"/>
  <c r="V10" i="3" s="1"/>
  <c r="Y10" i="3"/>
  <c r="X10" i="3" s="1"/>
  <c r="W11" i="3"/>
  <c r="V11" i="3" s="1"/>
  <c r="Y11" i="3"/>
  <c r="X11" i="3" s="1"/>
  <c r="AA11" i="3"/>
  <c r="AB11" i="3" s="1"/>
  <c r="W12" i="3"/>
  <c r="V12" i="3" s="1"/>
  <c r="Y12" i="3"/>
  <c r="X12" i="3" s="1"/>
  <c r="AA12" i="3"/>
  <c r="AB12" i="3" s="1"/>
  <c r="W13" i="3"/>
  <c r="V13" i="3" s="1"/>
  <c r="Y13" i="3"/>
  <c r="X13" i="3" s="1"/>
  <c r="W14" i="3"/>
  <c r="V14" i="3" s="1"/>
  <c r="Y14" i="3"/>
  <c r="X14" i="3" s="1"/>
  <c r="AA14" i="3"/>
  <c r="AB14" i="3" s="1"/>
  <c r="W15" i="3"/>
  <c r="V15" i="3" s="1"/>
  <c r="Y15" i="3"/>
  <c r="X15" i="3" s="1"/>
  <c r="AA15" i="3"/>
  <c r="AB15" i="3" s="1"/>
  <c r="Y12" i="2"/>
  <c r="X12" i="2" s="1"/>
  <c r="W5" i="2"/>
  <c r="V5" i="2" s="1"/>
  <c r="Y5" i="2"/>
  <c r="X5" i="2" s="1"/>
  <c r="AA5" i="2"/>
  <c r="AB5" i="2" s="1"/>
  <c r="W6" i="2"/>
  <c r="V6" i="2" s="1"/>
  <c r="Y6" i="2"/>
  <c r="X6" i="2" s="1"/>
  <c r="AA6" i="2"/>
  <c r="AB6" i="2" s="1"/>
  <c r="W7" i="2"/>
  <c r="V7" i="2" s="1"/>
  <c r="Y7" i="2"/>
  <c r="X7" i="2" s="1"/>
  <c r="W8" i="2"/>
  <c r="V8" i="2" s="1"/>
  <c r="Y8" i="2"/>
  <c r="X8" i="2" s="1"/>
  <c r="AA8" i="2"/>
  <c r="AB8" i="2" s="1"/>
  <c r="W9" i="2"/>
  <c r="V9" i="2" s="1"/>
  <c r="Y9" i="2"/>
  <c r="X9" i="2" s="1"/>
  <c r="AA9" i="2"/>
  <c r="AB9" i="2" s="1"/>
  <c r="W10" i="2"/>
  <c r="V10" i="2" s="1"/>
  <c r="Y10" i="2"/>
  <c r="X10" i="2" s="1"/>
  <c r="W11" i="2"/>
  <c r="V11" i="2" s="1"/>
  <c r="Y11" i="2"/>
  <c r="X11" i="2" s="1"/>
  <c r="AA11" i="2"/>
  <c r="AB11" i="2" s="1"/>
  <c r="W12" i="2"/>
  <c r="V12" i="2" s="1"/>
  <c r="AA12" i="2"/>
  <c r="AB12" i="2" s="1"/>
  <c r="W13" i="2"/>
  <c r="V13" i="2" s="1"/>
  <c r="Y13" i="2"/>
  <c r="X13" i="2" s="1"/>
  <c r="W14" i="2"/>
  <c r="V14" i="2" s="1"/>
  <c r="Y14" i="2"/>
  <c r="X14" i="2" s="1"/>
  <c r="AA14" i="2"/>
  <c r="AB14" i="2" s="1"/>
  <c r="W15" i="2"/>
  <c r="V15" i="2" s="1"/>
  <c r="Y15" i="2"/>
  <c r="X15" i="2" s="1"/>
  <c r="AA15" i="2"/>
  <c r="AB15" i="2" s="1"/>
  <c r="Y4" i="3"/>
  <c r="X4" i="3" s="1"/>
  <c r="W4" i="3"/>
  <c r="V4" i="3" s="1"/>
  <c r="Y4" i="2"/>
  <c r="X4" i="2" s="1"/>
  <c r="W4" i="2"/>
  <c r="V4" i="2" s="1"/>
  <c r="Z12" i="3" l="1"/>
  <c r="Z13" i="3"/>
  <c r="AA13" i="3" s="1"/>
  <c r="AB13" i="3" s="1"/>
  <c r="Z9" i="3"/>
  <c r="Z11" i="3"/>
  <c r="Z10" i="3"/>
  <c r="AA10" i="3" s="1"/>
  <c r="AB10" i="3" s="1"/>
  <c r="Z5" i="3"/>
  <c r="Z7" i="3"/>
  <c r="AA7" i="3" s="1"/>
  <c r="AB7" i="3" s="1"/>
  <c r="Z6" i="3"/>
  <c r="Z14" i="3"/>
  <c r="Z8" i="3"/>
  <c r="Z15" i="3"/>
  <c r="Z4" i="3"/>
  <c r="Z9" i="2"/>
  <c r="Z10" i="2"/>
  <c r="Z5" i="2"/>
  <c r="Z13" i="2"/>
  <c r="AA13" i="2" s="1"/>
  <c r="AB13" i="2" s="1"/>
  <c r="Z12" i="2"/>
  <c r="Z7" i="2"/>
  <c r="AA7" i="2" s="1"/>
  <c r="AB7" i="2" s="1"/>
  <c r="Z11" i="2"/>
  <c r="Z14" i="2"/>
  <c r="Z6" i="2"/>
  <c r="Z15" i="2"/>
  <c r="AA10" i="2"/>
  <c r="AB10" i="2" s="1"/>
  <c r="Z8" i="2"/>
  <c r="Z4" i="2"/>
  <c r="AA4" i="2" s="1"/>
  <c r="AB4" i="2" s="1"/>
  <c r="AA4" i="3" l="1"/>
  <c r="AB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권지연</author>
  </authors>
  <commentList>
    <comment ref="W16" authorId="0" shapeId="0" xr:uid="{92C83700-EF6E-4A34-AC2F-FDABA8798D7A}">
      <text>
        <r>
          <rPr>
            <b/>
            <sz val="10"/>
            <color indexed="81"/>
            <rFont val="맑은 고딕"/>
            <family val="3"/>
            <charset val="129"/>
            <scheme val="major"/>
          </rPr>
          <t>Customer Payment 
Commission (%)
It can be 20% or 30% depending on when you regist content.</t>
        </r>
      </text>
    </comment>
    <comment ref="Y16" authorId="0" shapeId="0" xr:uid="{0B518CAF-571C-4702-B9D6-B3EF9C9F0A4C}">
      <text>
        <r>
          <rPr>
            <b/>
            <sz val="10"/>
            <color indexed="81"/>
            <rFont val="맑은 고딕"/>
            <family val="3"/>
            <charset val="129"/>
            <scheme val="major"/>
          </rPr>
          <t>Coupon/Point etc. Commission (%)
It can be 30% or 50% depending on when you regist content.</t>
        </r>
      </text>
    </comment>
  </commentList>
</comments>
</file>

<file path=xl/sharedStrings.xml><?xml version="1.0" encoding="utf-8"?>
<sst xmlns="http://schemas.openxmlformats.org/spreadsheetml/2006/main" count="175" uniqueCount="44">
  <si>
    <t>- ENG: DEVELOPER CENTER &gt; APPS &gt; Payments &gt; ONE store Payment &gt; Payments and Financial Report &gt; Payments details &gt; Sales month(ex. 2023.01) Click &gt;
         Transaction Report &gt; Sales &gt; Choose a Cooperation: [ALL] &gt; Sales &gt; [•••] Click &gt; Sale Detail Excel Down</t>
    <phoneticPr fontId="1" type="noConversion"/>
  </si>
  <si>
    <t>- KOR: 개발자센터 &gt; APPS &gt; 정산 &gt; 원스토어결제 &gt; 정산현황 &gt; 정산내역 &gt; 판매월(ex.2023.01) 클릭 &gt; 
         정산서 &gt; 판매 &gt; 좌측 상단 사업자 [전체] &gt; [•••] 클릭 &gt; 판매상세내역 엑셀 다운로드</t>
    <phoneticPr fontId="1" type="noConversion"/>
  </si>
  <si>
    <t>(These yellow columns are for reference, and will not be provided when you download the 'Sale Detail Excel' file)</t>
    <phoneticPr fontId="4" type="noConversion"/>
  </si>
  <si>
    <t>Date</t>
  </si>
  <si>
    <t>Cooperation</t>
  </si>
  <si>
    <t>Sales Tenant</t>
  </si>
  <si>
    <t>Sales Status</t>
  </si>
  <si>
    <t>Category(1Depth)</t>
  </si>
  <si>
    <t>AID</t>
  </si>
  <si>
    <t>IN-APP ID</t>
  </si>
  <si>
    <t>App</t>
  </si>
  <si>
    <t>IN-APP</t>
  </si>
  <si>
    <t>Sales Price(￦)</t>
  </si>
  <si>
    <t>Units</t>
  </si>
  <si>
    <t>Payment Method</t>
  </si>
  <si>
    <t/>
  </si>
  <si>
    <t>VAT</t>
  </si>
  <si>
    <t>Commission
(deduction reflection)</t>
    <phoneticPr fontId="4" type="noConversion"/>
  </si>
  <si>
    <t>Customer Payment
Commission</t>
    <phoneticPr fontId="4" type="noConversion"/>
  </si>
  <si>
    <t>Customer Payment
Commission VAT</t>
    <phoneticPr fontId="4" type="noConversion"/>
  </si>
  <si>
    <t>Coupon/Point etc.
Commission</t>
    <phoneticPr fontId="4" type="noConversion"/>
  </si>
  <si>
    <t>Coupon/Point etc.
Commission VAT</t>
    <phoneticPr fontId="4" type="noConversion"/>
  </si>
  <si>
    <t>Commission</t>
    <phoneticPr fontId="4" type="noConversion"/>
  </si>
  <si>
    <t>Deduction</t>
    <phoneticPr fontId="4" type="noConversion"/>
  </si>
  <si>
    <t>Verification</t>
    <phoneticPr fontId="4" type="noConversion"/>
  </si>
  <si>
    <t>Purchase ID</t>
  </si>
  <si>
    <t>TID</t>
  </si>
  <si>
    <t>TXID</t>
  </si>
  <si>
    <t>Product Type</t>
  </si>
  <si>
    <t>Commission
Deduction</t>
  </si>
  <si>
    <t>Customer Payment</t>
    <phoneticPr fontId="4" type="noConversion"/>
  </si>
  <si>
    <t>Customer Payment
(Cash receipt)</t>
    <phoneticPr fontId="4" type="noConversion"/>
  </si>
  <si>
    <t>Coupon/Point etc.</t>
  </si>
  <si>
    <t>Category
(1Depth)</t>
    <phoneticPr fontId="1" type="noConversion"/>
  </si>
  <si>
    <t>■ [Sales detail] Download Path / [판매상세내역] 다운로드 경로</t>
    <phoneticPr fontId="1" type="noConversion"/>
  </si>
  <si>
    <t>VAT</t>
    <phoneticPr fontId="4" type="noConversion"/>
  </si>
  <si>
    <t>■ [Sales detail] / [판매상세내역]</t>
    <phoneticPr fontId="1" type="noConversion"/>
  </si>
  <si>
    <t>Customer Payment
Commission
(20%)</t>
    <phoneticPr fontId="4" type="noConversion"/>
  </si>
  <si>
    <t>Coupon/Point etc.
Commission
(50%)</t>
    <phoneticPr fontId="4" type="noConversion"/>
  </si>
  <si>
    <t>㈜케이티</t>
  </si>
  <si>
    <t>원스토어㈜</t>
  </si>
  <si>
    <t>㈜엘지유플러스</t>
    <phoneticPr fontId="4" type="noConversion"/>
  </si>
  <si>
    <t>Sample(commission 20%, 50%)</t>
    <phoneticPr fontId="1" type="noConversion"/>
  </si>
  <si>
    <t>Sample(commission 30%, 30%)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</si>
</sst>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9" x14ac:knownFonts="1"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0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indexed="8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C0C0C0"/>
      </patternFill>
    </fill>
    <fill>
      <patternFill patternType="solid">
        <fgColor theme="2" tint="-9.9978637043366805E-2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auto="1"/>
      </right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/>
      <bottom style="thick">
        <color rgb="FFFF0000"/>
      </bottom>
      <diagonal/>
    </border>
    <border>
      <left style="thin">
        <color auto="1"/>
      </left>
      <right style="thick">
        <color rgb="FFFF0000"/>
      </right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3" fontId="7" fillId="2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right" vertical="center"/>
    </xf>
    <xf numFmtId="0" fontId="2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49" fontId="7" fillId="3" borderId="6" xfId="1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quotePrefix="1" applyFont="1" applyFill="1" applyAlignment="1">
      <alignment horizontal="left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7" fillId="3" borderId="4" xfId="1" applyNumberFormat="1" applyFont="1" applyFill="1" applyBorder="1" applyAlignment="1">
      <alignment horizontal="center" vertical="center" wrapText="1"/>
    </xf>
    <xf numFmtId="49" fontId="7" fillId="3" borderId="7" xfId="1" applyNumberFormat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49" fontId="7" fillId="3" borderId="5" xfId="1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49" fontId="0" fillId="4" borderId="8" xfId="0" applyNumberFormat="1" applyFill="1" applyBorder="1" applyAlignment="1">
      <alignment horizontal="center" vertical="center" wrapText="1"/>
    </xf>
    <xf numFmtId="49" fontId="0" fillId="4" borderId="9" xfId="0" applyNumberFormat="1" applyFill="1" applyBorder="1" applyAlignment="1">
      <alignment horizontal="center" vertical="center" wrapText="1"/>
    </xf>
    <xf numFmtId="49" fontId="7" fillId="3" borderId="10" xfId="1" applyNumberFormat="1" applyFont="1" applyFill="1" applyBorder="1" applyAlignment="1">
      <alignment horizontal="center" vertical="center" wrapText="1"/>
    </xf>
    <xf numFmtId="49" fontId="7" fillId="3" borderId="11" xfId="1" applyNumberFormat="1" applyFont="1" applyFill="1" applyBorder="1" applyAlignment="1">
      <alignment horizontal="center" vertical="center" wrapText="1"/>
    </xf>
  </cellXfs>
  <cellStyles count="2">
    <cellStyle name="표준" xfId="0" builtinId="0"/>
    <cellStyle name="표준 2" xfId="1" xr:uid="{574DFF79-F846-471F-A476-35D621FD9D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104777</xdr:colOff>
      <xdr:row>5</xdr:row>
      <xdr:rowOff>123825</xdr:rowOff>
    </xdr:from>
    <xdr:to>
      <xdr:col>9</xdr:col>
      <xdr:colOff>414910</xdr:colOff>
      <xdr:row>11</xdr:row>
      <xdr:rowOff>206830</xdr:rowOff>
    </xdr:to>
    <xdr:pic>
      <xdr:nvPicPr>
        <xdr:cNvPr id="2" name="그림 1" descr="2">
          <a:extLst>
            <a:ext uri="{FF2B5EF4-FFF2-40B4-BE49-F238E27FC236}">
              <a16:creationId xmlns:a16="http://schemas.microsoft.com/office/drawing/2014/main" id="{AD66562F-430C-2EBC-A0C2-BC8CC6F71415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634" y="1525361"/>
          <a:ext cx="2378419" cy="1879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5</xdr:row>
      <xdr:rowOff>123825</xdr:rowOff>
    </xdr:from>
    <xdr:to>
      <xdr:col>4</xdr:col>
      <xdr:colOff>479743</xdr:colOff>
      <xdr:row>11</xdr:row>
      <xdr:rowOff>206830</xdr:rowOff>
    </xdr:to>
    <xdr:pic>
      <xdr:nvPicPr>
        <xdr:cNvPr id="3" name="그림 2" descr="1">
          <a:extLst>
            <a:ext uri="{FF2B5EF4-FFF2-40B4-BE49-F238E27FC236}">
              <a16:creationId xmlns:a16="http://schemas.microsoft.com/office/drawing/2014/main" id="{E5A57867-FADB-5D23-FE54-2724D8B07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590675"/>
          <a:ext cx="2412517" cy="1819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ED186-E1F0-4D60-B906-0845212A45D0}">
  <dimension ref="B2:AC18"/>
  <sheetViews>
    <sheetView tabSelected="1" zoomScaleNormal="100" workbookViewId="0"/>
  </sheetViews>
  <sheetFormatPr defaultRowHeight="14.1" customHeight="1" x14ac:dyDescent="0.25"/>
  <cols>
    <col min="1" max="1" width="2.7109375" style="2" customWidth="1"/>
    <col min="2" max="2" width="8.7109375" style="2" customWidth="1"/>
    <col min="3" max="3" width="12.7109375" style="2" customWidth="1"/>
    <col min="4" max="7" width="8.7109375" style="2" customWidth="1"/>
    <col min="8" max="13" width="6.7109375" style="2" customWidth="1"/>
    <col min="14" max="15" width="14.7109375" style="2" customWidth="1"/>
    <col min="16" max="16" width="12.7109375" style="2" customWidth="1"/>
    <col min="17" max="17" width="8.7109375" style="2" customWidth="1"/>
    <col min="18" max="19" width="12.7109375" style="2" customWidth="1"/>
    <col min="20" max="22" width="4.7109375" style="2" customWidth="1"/>
    <col min="23" max="30" width="20.140625" style="2" customWidth="1"/>
    <col min="31" max="16384" width="9.140625" style="2"/>
  </cols>
  <sheetData>
    <row r="2" spans="2:29" ht="21.95" customHeight="1" x14ac:dyDescent="0.25">
      <c r="B2" s="19" t="s">
        <v>34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2:29" ht="14.1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29" ht="38.1" customHeight="1" x14ac:dyDescent="0.25">
      <c r="B4" s="20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2:29" ht="38.1" customHeight="1" x14ac:dyDescent="0.25">
      <c r="B5" s="20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2:29" ht="24" customHeight="1" x14ac:dyDescent="0.25"/>
    <row r="7" spans="2:29" ht="24" customHeight="1" x14ac:dyDescent="0.25"/>
    <row r="8" spans="2:29" ht="24" customHeight="1" x14ac:dyDescent="0.25">
      <c r="B8" s="1"/>
    </row>
    <row r="9" spans="2:29" ht="24" customHeight="1" x14ac:dyDescent="0.25"/>
    <row r="10" spans="2:29" ht="24" customHeight="1" x14ac:dyDescent="0.25"/>
    <row r="11" spans="2:29" ht="24" customHeight="1" x14ac:dyDescent="0.25"/>
    <row r="12" spans="2:29" ht="24" customHeight="1" x14ac:dyDescent="0.25"/>
    <row r="14" spans="2:29" ht="21.95" customHeight="1" x14ac:dyDescent="0.25">
      <c r="B14" s="1" t="s">
        <v>36</v>
      </c>
    </row>
    <row r="15" spans="2:29" ht="14.1" customHeight="1" thickBot="1" x14ac:dyDescent="0.3">
      <c r="W15" s="3" t="s">
        <v>2</v>
      </c>
    </row>
    <row r="16" spans="2:29" ht="15.95" customHeight="1" thickTop="1" x14ac:dyDescent="0.25">
      <c r="B16" s="14" t="s">
        <v>3</v>
      </c>
      <c r="C16" s="14" t="s">
        <v>4</v>
      </c>
      <c r="D16" s="14" t="s">
        <v>5</v>
      </c>
      <c r="E16" s="14" t="s">
        <v>28</v>
      </c>
      <c r="F16" s="14" t="s">
        <v>6</v>
      </c>
      <c r="G16" s="14" t="s">
        <v>33</v>
      </c>
      <c r="H16" s="23" t="s">
        <v>8</v>
      </c>
      <c r="I16" s="14" t="s">
        <v>9</v>
      </c>
      <c r="J16" s="23" t="s">
        <v>10</v>
      </c>
      <c r="K16" s="23" t="s">
        <v>11</v>
      </c>
      <c r="L16" s="14" t="s">
        <v>12</v>
      </c>
      <c r="M16" s="14" t="s">
        <v>13</v>
      </c>
      <c r="N16" s="14" t="s">
        <v>14</v>
      </c>
      <c r="O16" s="14" t="s">
        <v>15</v>
      </c>
      <c r="P16" s="14" t="s">
        <v>15</v>
      </c>
      <c r="Q16" s="21" t="s">
        <v>35</v>
      </c>
      <c r="R16" s="17" t="s">
        <v>17</v>
      </c>
      <c r="S16" s="17" t="s">
        <v>29</v>
      </c>
      <c r="T16" s="17" t="s">
        <v>25</v>
      </c>
      <c r="U16" s="17" t="s">
        <v>26</v>
      </c>
      <c r="V16" s="17" t="s">
        <v>27</v>
      </c>
      <c r="W16" s="26" t="s">
        <v>18</v>
      </c>
      <c r="X16" s="26" t="s">
        <v>19</v>
      </c>
      <c r="Y16" s="15" t="s">
        <v>20</v>
      </c>
      <c r="Z16" s="15" t="s">
        <v>21</v>
      </c>
      <c r="AA16" s="15" t="s">
        <v>22</v>
      </c>
      <c r="AB16" s="15" t="s">
        <v>23</v>
      </c>
      <c r="AC16" s="24" t="s">
        <v>24</v>
      </c>
    </row>
    <row r="17" spans="2:29" ht="50.1" customHeight="1" thickBot="1" x14ac:dyDescent="0.3">
      <c r="B17" s="14" t="s">
        <v>15</v>
      </c>
      <c r="C17" s="14" t="s">
        <v>15</v>
      </c>
      <c r="D17" s="14" t="s">
        <v>15</v>
      </c>
      <c r="E17" s="14" t="s">
        <v>15</v>
      </c>
      <c r="F17" s="14" t="s">
        <v>15</v>
      </c>
      <c r="G17" s="14" t="s">
        <v>15</v>
      </c>
      <c r="H17" s="23" t="s">
        <v>15</v>
      </c>
      <c r="I17" s="14" t="s">
        <v>15</v>
      </c>
      <c r="J17" s="23" t="s">
        <v>15</v>
      </c>
      <c r="K17" s="23" t="s">
        <v>15</v>
      </c>
      <c r="L17" s="14" t="s">
        <v>15</v>
      </c>
      <c r="M17" s="14" t="s">
        <v>15</v>
      </c>
      <c r="N17" s="5" t="s">
        <v>30</v>
      </c>
      <c r="O17" s="5" t="s">
        <v>31</v>
      </c>
      <c r="P17" s="5" t="s">
        <v>32</v>
      </c>
      <c r="Q17" s="22" t="s">
        <v>15</v>
      </c>
      <c r="R17" s="18"/>
      <c r="S17" s="18"/>
      <c r="T17" s="18"/>
      <c r="U17" s="18"/>
      <c r="V17" s="18"/>
      <c r="W17" s="27"/>
      <c r="X17" s="27"/>
      <c r="Y17" s="16"/>
      <c r="Z17" s="16"/>
      <c r="AA17" s="16"/>
      <c r="AB17" s="16"/>
      <c r="AC17" s="25"/>
    </row>
    <row r="18" spans="2:29" ht="14.1" customHeight="1" thickTop="1" x14ac:dyDescent="0.25"/>
  </sheetData>
  <mergeCells count="29">
    <mergeCell ref="AB16:AB17"/>
    <mergeCell ref="AC16:AC17"/>
    <mergeCell ref="W16:W17"/>
    <mergeCell ref="X16:X17"/>
    <mergeCell ref="Y16:Y17"/>
    <mergeCell ref="B2:M2"/>
    <mergeCell ref="B4:P4"/>
    <mergeCell ref="B5:P5"/>
    <mergeCell ref="N16:P16"/>
    <mergeCell ref="Q16:Q17"/>
    <mergeCell ref="H16:H17"/>
    <mergeCell ref="I16:I17"/>
    <mergeCell ref="J16:J17"/>
    <mergeCell ref="K16:K17"/>
    <mergeCell ref="L16:L17"/>
    <mergeCell ref="M16:M17"/>
    <mergeCell ref="G16:G17"/>
    <mergeCell ref="Z16:Z17"/>
    <mergeCell ref="AA16:AA17"/>
    <mergeCell ref="B16:B17"/>
    <mergeCell ref="C16:C17"/>
    <mergeCell ref="D16:D17"/>
    <mergeCell ref="E16:E17"/>
    <mergeCell ref="F16:F17"/>
    <mergeCell ref="V16:V17"/>
    <mergeCell ref="R16:R17"/>
    <mergeCell ref="S16:S17"/>
    <mergeCell ref="T16:T17"/>
    <mergeCell ref="U16:U17"/>
  </mergeCells>
  <phoneticPr fontId="1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17046-54E2-48DC-A551-95751721E0FD}">
  <dimension ref="A1:AB15"/>
  <sheetViews>
    <sheetView zoomScaleNormal="100" workbookViewId="0">
      <pane ySplit="3" topLeftCell="A4" activePane="bottomLeft" state="frozen"/>
      <selection pane="bottomLeft"/>
    </sheetView>
  </sheetViews>
  <sheetFormatPr defaultRowHeight="13.5" x14ac:dyDescent="0.25"/>
  <cols>
    <col min="1" max="1" width="11.5703125" style="6" customWidth="1"/>
    <col min="2" max="2" width="15.140625" style="6" customWidth="1"/>
    <col min="3" max="10" width="4.7109375" style="6" customWidth="1"/>
    <col min="11" max="12" width="9.28515625" style="6" bestFit="1" customWidth="1"/>
    <col min="13" max="13" width="10.42578125" style="6" customWidth="1"/>
    <col min="14" max="14" width="13.42578125" style="6" customWidth="1"/>
    <col min="15" max="15" width="12.5703125" style="6" customWidth="1"/>
    <col min="16" max="16" width="10.5703125" style="6" customWidth="1"/>
    <col min="17" max="17" width="12.42578125" style="6" customWidth="1"/>
    <col min="18" max="18" width="12.85546875" style="6" customWidth="1"/>
    <col min="19" max="21" width="4.7109375" style="6" customWidth="1"/>
    <col min="22" max="25" width="14.7109375" style="6" customWidth="1"/>
    <col min="26" max="28" width="12.7109375" style="6" customWidth="1"/>
    <col min="29" max="16384" width="9.140625" style="6"/>
  </cols>
  <sheetData>
    <row r="1" spans="1:28" ht="14.25" thickBot="1" x14ac:dyDescent="0.3">
      <c r="A1" s="12" t="s">
        <v>42</v>
      </c>
      <c r="V1" s="3" t="s">
        <v>2</v>
      </c>
    </row>
    <row r="2" spans="1:28" ht="20.100000000000001" customHeight="1" thickTop="1" x14ac:dyDescent="0.25">
      <c r="A2" s="28" t="s">
        <v>3</v>
      </c>
      <c r="B2" s="28" t="s">
        <v>4</v>
      </c>
      <c r="C2" s="28" t="s">
        <v>5</v>
      </c>
      <c r="D2" s="28" t="s">
        <v>28</v>
      </c>
      <c r="E2" s="28" t="s">
        <v>6</v>
      </c>
      <c r="F2" s="28" t="s">
        <v>7</v>
      </c>
      <c r="G2" s="29" t="s">
        <v>8</v>
      </c>
      <c r="H2" s="29" t="s">
        <v>9</v>
      </c>
      <c r="I2" s="29" t="s">
        <v>10</v>
      </c>
      <c r="J2" s="29" t="s">
        <v>11</v>
      </c>
      <c r="K2" s="28" t="s">
        <v>12</v>
      </c>
      <c r="L2" s="28" t="s">
        <v>13</v>
      </c>
      <c r="M2" s="28" t="s">
        <v>14</v>
      </c>
      <c r="N2" s="28" t="s">
        <v>15</v>
      </c>
      <c r="O2" s="28" t="s">
        <v>15</v>
      </c>
      <c r="P2" s="28" t="s">
        <v>16</v>
      </c>
      <c r="Q2" s="28" t="s">
        <v>17</v>
      </c>
      <c r="R2" s="28" t="s">
        <v>29</v>
      </c>
      <c r="S2" s="30" t="s">
        <v>25</v>
      </c>
      <c r="T2" s="30" t="s">
        <v>26</v>
      </c>
      <c r="U2" s="30" t="s">
        <v>27</v>
      </c>
      <c r="V2" s="32" t="s">
        <v>37</v>
      </c>
      <c r="W2" s="26" t="s">
        <v>19</v>
      </c>
      <c r="X2" s="15" t="s">
        <v>38</v>
      </c>
      <c r="Y2" s="15" t="s">
        <v>21</v>
      </c>
      <c r="Z2" s="15" t="s">
        <v>22</v>
      </c>
      <c r="AA2" s="15" t="s">
        <v>23</v>
      </c>
      <c r="AB2" s="24" t="s">
        <v>24</v>
      </c>
    </row>
    <row r="3" spans="1:28" ht="50.1" customHeight="1" thickBot="1" x14ac:dyDescent="0.3">
      <c r="A3" s="28" t="s">
        <v>15</v>
      </c>
      <c r="B3" s="28" t="s">
        <v>15</v>
      </c>
      <c r="C3" s="28" t="s">
        <v>15</v>
      </c>
      <c r="D3" s="28" t="s">
        <v>15</v>
      </c>
      <c r="E3" s="28" t="s">
        <v>15</v>
      </c>
      <c r="F3" s="28" t="s">
        <v>15</v>
      </c>
      <c r="G3" s="29" t="s">
        <v>15</v>
      </c>
      <c r="H3" s="29" t="s">
        <v>15</v>
      </c>
      <c r="I3" s="29" t="s">
        <v>15</v>
      </c>
      <c r="J3" s="29" t="s">
        <v>15</v>
      </c>
      <c r="K3" s="28" t="s">
        <v>15</v>
      </c>
      <c r="L3" s="28" t="s">
        <v>15</v>
      </c>
      <c r="M3" s="5" t="s">
        <v>30</v>
      </c>
      <c r="N3" s="5" t="s">
        <v>31</v>
      </c>
      <c r="O3" s="5" t="s">
        <v>32</v>
      </c>
      <c r="P3" s="28" t="s">
        <v>15</v>
      </c>
      <c r="Q3" s="28" t="s">
        <v>15</v>
      </c>
      <c r="R3" s="28" t="s">
        <v>15</v>
      </c>
      <c r="S3" s="31" t="s">
        <v>15</v>
      </c>
      <c r="T3" s="31" t="s">
        <v>15</v>
      </c>
      <c r="U3" s="31" t="s">
        <v>15</v>
      </c>
      <c r="V3" s="33"/>
      <c r="W3" s="27"/>
      <c r="X3" s="16"/>
      <c r="Y3" s="16"/>
      <c r="Z3" s="16"/>
      <c r="AA3" s="16"/>
      <c r="AB3" s="25"/>
    </row>
    <row r="4" spans="1:28" ht="14.25" thickTop="1" x14ac:dyDescent="0.25">
      <c r="A4" s="10">
        <v>44927</v>
      </c>
      <c r="B4" s="8" t="s">
        <v>40</v>
      </c>
      <c r="C4" s="8"/>
      <c r="D4" s="8"/>
      <c r="E4" s="8"/>
      <c r="F4" s="8"/>
      <c r="G4" s="8"/>
      <c r="H4" s="8"/>
      <c r="I4" s="8"/>
      <c r="J4" s="8"/>
      <c r="K4" s="7">
        <v>3000</v>
      </c>
      <c r="L4" s="9">
        <v>1</v>
      </c>
      <c r="M4" s="9">
        <v>3000</v>
      </c>
      <c r="N4" s="9">
        <v>0</v>
      </c>
      <c r="O4" s="9">
        <v>0</v>
      </c>
      <c r="P4" s="9">
        <v>272.72699999999998</v>
      </c>
      <c r="Q4" s="9">
        <v>545.45500000000004</v>
      </c>
      <c r="R4" s="9">
        <v>0</v>
      </c>
      <c r="S4" s="13"/>
      <c r="T4" s="13"/>
      <c r="U4" s="13"/>
      <c r="V4" s="11">
        <f>(M4+N4-W4)*20%</f>
        <v>545.4545454545455</v>
      </c>
      <c r="W4" s="11">
        <f>(M4+N4)/1.1*10%</f>
        <v>272.72727272727269</v>
      </c>
      <c r="X4" s="11">
        <f>(O4-Y4)*50%</f>
        <v>0</v>
      </c>
      <c r="Y4" s="11">
        <f>O4/1.1*10%</f>
        <v>0</v>
      </c>
      <c r="Z4" s="11">
        <f>V4+X4</f>
        <v>545.4545454545455</v>
      </c>
      <c r="AA4" s="11">
        <f>IF(B4="원스토어㈜",        IF(ABS(Z4)*1.1&gt;ABS(O4),O4,Z4*1.1),O4*50%)</f>
        <v>0</v>
      </c>
      <c r="AB4" s="11">
        <f>R4-AA4</f>
        <v>0</v>
      </c>
    </row>
    <row r="5" spans="1:28" x14ac:dyDescent="0.25">
      <c r="A5" s="10">
        <v>44927</v>
      </c>
      <c r="B5" s="8" t="s">
        <v>39</v>
      </c>
      <c r="C5" s="8"/>
      <c r="D5" s="8"/>
      <c r="E5" s="8"/>
      <c r="F5" s="8"/>
      <c r="G5" s="8"/>
      <c r="H5" s="8"/>
      <c r="I5" s="8"/>
      <c r="J5" s="8"/>
      <c r="K5" s="7">
        <v>3000</v>
      </c>
      <c r="L5" s="9">
        <v>1</v>
      </c>
      <c r="M5" s="9">
        <v>3000</v>
      </c>
      <c r="N5" s="9">
        <v>0</v>
      </c>
      <c r="O5" s="9">
        <v>0</v>
      </c>
      <c r="P5" s="9">
        <v>272.72699999999998</v>
      </c>
      <c r="Q5" s="9">
        <v>545.45500000000004</v>
      </c>
      <c r="R5" s="9">
        <v>0</v>
      </c>
      <c r="S5" s="13"/>
      <c r="T5" s="13"/>
      <c r="U5" s="13"/>
      <c r="V5" s="11">
        <f t="shared" ref="V5:V15" si="0">(M5+N5-W5)*20%</f>
        <v>545.4545454545455</v>
      </c>
      <c r="W5" s="11">
        <f t="shared" ref="W5:W15" si="1">(M5+N5)/1.1*10%</f>
        <v>272.72727272727269</v>
      </c>
      <c r="X5" s="11">
        <f t="shared" ref="X5:X15" si="2">(O5-Y5)*50%</f>
        <v>0</v>
      </c>
      <c r="Y5" s="11">
        <f t="shared" ref="Y5:Y15" si="3">O5/1.1*10%</f>
        <v>0</v>
      </c>
      <c r="Z5" s="11">
        <f t="shared" ref="Z5:Z15" si="4">V5+X5</f>
        <v>545.4545454545455</v>
      </c>
      <c r="AA5" s="11">
        <f t="shared" ref="AA5:AA15" si="5">IF(B5="원스토어㈜",        IF(ABS(Z5)*1.1&gt;ABS(O5),O5,Z5*1.1),O5*50%)</f>
        <v>0</v>
      </c>
      <c r="AB5" s="11">
        <f t="shared" ref="AB5:AB15" si="6">R5-AA5</f>
        <v>0</v>
      </c>
    </row>
    <row r="6" spans="1:28" x14ac:dyDescent="0.25">
      <c r="A6" s="10">
        <v>44927</v>
      </c>
      <c r="B6" s="8" t="s">
        <v>41</v>
      </c>
      <c r="C6" s="8"/>
      <c r="D6" s="8"/>
      <c r="E6" s="8"/>
      <c r="F6" s="8"/>
      <c r="G6" s="8"/>
      <c r="H6" s="8"/>
      <c r="I6" s="8"/>
      <c r="J6" s="8"/>
      <c r="K6" s="7">
        <v>3000</v>
      </c>
      <c r="L6" s="9">
        <v>1</v>
      </c>
      <c r="M6" s="9">
        <v>3000</v>
      </c>
      <c r="N6" s="9">
        <v>0</v>
      </c>
      <c r="O6" s="9">
        <v>0</v>
      </c>
      <c r="P6" s="9">
        <v>272.72699999999998</v>
      </c>
      <c r="Q6" s="9">
        <v>545.45500000000004</v>
      </c>
      <c r="R6" s="9">
        <v>0</v>
      </c>
      <c r="S6" s="13"/>
      <c r="T6" s="13"/>
      <c r="U6" s="13"/>
      <c r="V6" s="11">
        <f t="shared" si="0"/>
        <v>545.4545454545455</v>
      </c>
      <c r="W6" s="11">
        <f t="shared" si="1"/>
        <v>272.72727272727269</v>
      </c>
      <c r="X6" s="11">
        <f t="shared" si="2"/>
        <v>0</v>
      </c>
      <c r="Y6" s="11">
        <f t="shared" si="3"/>
        <v>0</v>
      </c>
      <c r="Z6" s="11">
        <f t="shared" si="4"/>
        <v>545.4545454545455</v>
      </c>
      <c r="AA6" s="11">
        <f t="shared" si="5"/>
        <v>0</v>
      </c>
      <c r="AB6" s="11">
        <f t="shared" si="6"/>
        <v>0</v>
      </c>
    </row>
    <row r="7" spans="1:28" x14ac:dyDescent="0.25">
      <c r="A7" s="10">
        <v>44927</v>
      </c>
      <c r="B7" s="8" t="s">
        <v>40</v>
      </c>
      <c r="C7" s="8"/>
      <c r="D7" s="8"/>
      <c r="E7" s="8"/>
      <c r="F7" s="8"/>
      <c r="G7" s="8"/>
      <c r="H7" s="8"/>
      <c r="I7" s="8"/>
      <c r="J7" s="8"/>
      <c r="K7" s="7">
        <v>3000</v>
      </c>
      <c r="L7" s="9">
        <v>1</v>
      </c>
      <c r="M7" s="9">
        <v>0</v>
      </c>
      <c r="N7" s="9">
        <v>3000</v>
      </c>
      <c r="O7" s="9">
        <v>0</v>
      </c>
      <c r="P7" s="9">
        <v>272.72699999999998</v>
      </c>
      <c r="Q7" s="9">
        <v>545.45500000000004</v>
      </c>
      <c r="R7" s="9">
        <v>0</v>
      </c>
      <c r="S7" s="13"/>
      <c r="T7" s="13"/>
      <c r="U7" s="13"/>
      <c r="V7" s="11">
        <f t="shared" si="0"/>
        <v>545.4545454545455</v>
      </c>
      <c r="W7" s="11">
        <f t="shared" si="1"/>
        <v>272.72727272727269</v>
      </c>
      <c r="X7" s="11">
        <f t="shared" si="2"/>
        <v>0</v>
      </c>
      <c r="Y7" s="11">
        <f t="shared" si="3"/>
        <v>0</v>
      </c>
      <c r="Z7" s="11">
        <f t="shared" si="4"/>
        <v>545.4545454545455</v>
      </c>
      <c r="AA7" s="11">
        <f t="shared" si="5"/>
        <v>0</v>
      </c>
      <c r="AB7" s="11">
        <f t="shared" si="6"/>
        <v>0</v>
      </c>
    </row>
    <row r="8" spans="1:28" x14ac:dyDescent="0.25">
      <c r="A8" s="10">
        <v>44927</v>
      </c>
      <c r="B8" s="8" t="s">
        <v>39</v>
      </c>
      <c r="C8" s="8"/>
      <c r="D8" s="8"/>
      <c r="E8" s="8"/>
      <c r="F8" s="8"/>
      <c r="G8" s="8"/>
      <c r="H8" s="8"/>
      <c r="I8" s="8"/>
      <c r="J8" s="8"/>
      <c r="K8" s="7">
        <v>3000</v>
      </c>
      <c r="L8" s="9">
        <v>1</v>
      </c>
      <c r="M8" s="9">
        <v>0</v>
      </c>
      <c r="N8" s="9">
        <v>3000</v>
      </c>
      <c r="O8" s="9">
        <v>0</v>
      </c>
      <c r="P8" s="9">
        <v>272.72699999999998</v>
      </c>
      <c r="Q8" s="9">
        <v>545.45500000000004</v>
      </c>
      <c r="R8" s="9">
        <v>0</v>
      </c>
      <c r="S8" s="13"/>
      <c r="T8" s="13"/>
      <c r="U8" s="13"/>
      <c r="V8" s="11">
        <f t="shared" si="0"/>
        <v>545.4545454545455</v>
      </c>
      <c r="W8" s="11">
        <f t="shared" si="1"/>
        <v>272.72727272727269</v>
      </c>
      <c r="X8" s="11">
        <f t="shared" si="2"/>
        <v>0</v>
      </c>
      <c r="Y8" s="11">
        <f t="shared" si="3"/>
        <v>0</v>
      </c>
      <c r="Z8" s="11">
        <f t="shared" si="4"/>
        <v>545.4545454545455</v>
      </c>
      <c r="AA8" s="11">
        <f t="shared" si="5"/>
        <v>0</v>
      </c>
      <c r="AB8" s="11">
        <f t="shared" si="6"/>
        <v>0</v>
      </c>
    </row>
    <row r="9" spans="1:28" x14ac:dyDescent="0.25">
      <c r="A9" s="10">
        <v>44927</v>
      </c>
      <c r="B9" s="8" t="s">
        <v>41</v>
      </c>
      <c r="C9" s="8"/>
      <c r="D9" s="8"/>
      <c r="E9" s="8"/>
      <c r="F9" s="8"/>
      <c r="G9" s="8"/>
      <c r="H9" s="8"/>
      <c r="I9" s="8"/>
      <c r="J9" s="8"/>
      <c r="K9" s="7">
        <v>3000</v>
      </c>
      <c r="L9" s="9">
        <v>1</v>
      </c>
      <c r="M9" s="9">
        <v>0</v>
      </c>
      <c r="N9" s="9">
        <v>3000</v>
      </c>
      <c r="O9" s="9">
        <v>0</v>
      </c>
      <c r="P9" s="9">
        <v>272.72699999999998</v>
      </c>
      <c r="Q9" s="9">
        <v>545.45500000000004</v>
      </c>
      <c r="R9" s="9">
        <v>0</v>
      </c>
      <c r="S9" s="13"/>
      <c r="T9" s="13"/>
      <c r="U9" s="13"/>
      <c r="V9" s="11">
        <f t="shared" si="0"/>
        <v>545.4545454545455</v>
      </c>
      <c r="W9" s="11">
        <f t="shared" si="1"/>
        <v>272.72727272727269</v>
      </c>
      <c r="X9" s="11">
        <f t="shared" si="2"/>
        <v>0</v>
      </c>
      <c r="Y9" s="11">
        <f t="shared" si="3"/>
        <v>0</v>
      </c>
      <c r="Z9" s="11">
        <f t="shared" si="4"/>
        <v>545.4545454545455</v>
      </c>
      <c r="AA9" s="11">
        <f t="shared" si="5"/>
        <v>0</v>
      </c>
      <c r="AB9" s="11">
        <f t="shared" si="6"/>
        <v>0</v>
      </c>
    </row>
    <row r="10" spans="1:28" x14ac:dyDescent="0.25">
      <c r="A10" s="10">
        <v>44927</v>
      </c>
      <c r="B10" s="8" t="s">
        <v>40</v>
      </c>
      <c r="C10" s="8"/>
      <c r="D10" s="8"/>
      <c r="E10" s="8"/>
      <c r="F10" s="8"/>
      <c r="G10" s="8"/>
      <c r="H10" s="8"/>
      <c r="I10" s="8"/>
      <c r="J10" s="8"/>
      <c r="K10" s="7">
        <v>3000</v>
      </c>
      <c r="L10" s="9">
        <v>1</v>
      </c>
      <c r="M10" s="9">
        <v>2000</v>
      </c>
      <c r="N10" s="9">
        <v>0</v>
      </c>
      <c r="O10" s="9">
        <v>1000</v>
      </c>
      <c r="P10" s="9">
        <v>190.90899999999999</v>
      </c>
      <c r="Q10" s="9">
        <v>0</v>
      </c>
      <c r="R10" s="9">
        <v>900</v>
      </c>
      <c r="S10" s="13"/>
      <c r="T10" s="13"/>
      <c r="U10" s="13"/>
      <c r="V10" s="11">
        <f t="shared" si="0"/>
        <v>363.63636363636368</v>
      </c>
      <c r="W10" s="11">
        <f t="shared" si="1"/>
        <v>181.81818181818181</v>
      </c>
      <c r="X10" s="11">
        <f t="shared" si="2"/>
        <v>454.54545454545456</v>
      </c>
      <c r="Y10" s="11">
        <f t="shared" si="3"/>
        <v>90.909090909090907</v>
      </c>
      <c r="Z10" s="11">
        <f>V10+X10</f>
        <v>818.18181818181824</v>
      </c>
      <c r="AA10" s="11">
        <f t="shared" si="5"/>
        <v>900.00000000000011</v>
      </c>
      <c r="AB10" s="11">
        <f t="shared" si="6"/>
        <v>0</v>
      </c>
    </row>
    <row r="11" spans="1:28" x14ac:dyDescent="0.25">
      <c r="A11" s="10">
        <v>44927</v>
      </c>
      <c r="B11" s="8" t="s">
        <v>39</v>
      </c>
      <c r="C11" s="8"/>
      <c r="D11" s="8"/>
      <c r="E11" s="8"/>
      <c r="F11" s="8"/>
      <c r="G11" s="8"/>
      <c r="H11" s="8"/>
      <c r="I11" s="8"/>
      <c r="J11" s="8"/>
      <c r="K11" s="7">
        <v>3000</v>
      </c>
      <c r="L11" s="9">
        <v>1</v>
      </c>
      <c r="M11" s="9">
        <v>2000</v>
      </c>
      <c r="N11" s="9">
        <v>0</v>
      </c>
      <c r="O11" s="9">
        <v>1000</v>
      </c>
      <c r="P11" s="9">
        <v>227.27199999999999</v>
      </c>
      <c r="Q11" s="9">
        <v>363.63600000000002</v>
      </c>
      <c r="R11" s="9">
        <v>500</v>
      </c>
      <c r="S11" s="13"/>
      <c r="T11" s="13"/>
      <c r="U11" s="13"/>
      <c r="V11" s="11">
        <f t="shared" si="0"/>
        <v>363.63636363636368</v>
      </c>
      <c r="W11" s="11">
        <f t="shared" si="1"/>
        <v>181.81818181818181</v>
      </c>
      <c r="X11" s="11">
        <f t="shared" si="2"/>
        <v>454.54545454545456</v>
      </c>
      <c r="Y11" s="11">
        <f t="shared" si="3"/>
        <v>90.909090909090907</v>
      </c>
      <c r="Z11" s="11">
        <f t="shared" si="4"/>
        <v>818.18181818181824</v>
      </c>
      <c r="AA11" s="11">
        <f t="shared" si="5"/>
        <v>500</v>
      </c>
      <c r="AB11" s="11">
        <f t="shared" si="6"/>
        <v>0</v>
      </c>
    </row>
    <row r="12" spans="1:28" x14ac:dyDescent="0.25">
      <c r="A12" s="10">
        <v>44927</v>
      </c>
      <c r="B12" s="8" t="s">
        <v>41</v>
      </c>
      <c r="C12" s="8"/>
      <c r="D12" s="8"/>
      <c r="E12" s="8"/>
      <c r="F12" s="8"/>
      <c r="G12" s="8"/>
      <c r="H12" s="8"/>
      <c r="I12" s="8"/>
      <c r="J12" s="8"/>
      <c r="K12" s="7">
        <v>3000</v>
      </c>
      <c r="L12" s="9">
        <v>1</v>
      </c>
      <c r="M12" s="9">
        <v>2000</v>
      </c>
      <c r="N12" s="9">
        <v>0</v>
      </c>
      <c r="O12" s="9">
        <v>1000</v>
      </c>
      <c r="P12" s="9">
        <v>227.27199999999999</v>
      </c>
      <c r="Q12" s="9">
        <v>363.63600000000002</v>
      </c>
      <c r="R12" s="9">
        <v>500</v>
      </c>
      <c r="S12" s="13"/>
      <c r="T12" s="13"/>
      <c r="U12" s="13"/>
      <c r="V12" s="11">
        <f t="shared" si="0"/>
        <v>363.63636363636368</v>
      </c>
      <c r="W12" s="11">
        <f t="shared" si="1"/>
        <v>181.81818181818181</v>
      </c>
      <c r="X12" s="11">
        <f t="shared" si="2"/>
        <v>454.54545454545456</v>
      </c>
      <c r="Y12" s="11">
        <f>O12/1.1*10%</f>
        <v>90.909090909090907</v>
      </c>
      <c r="Z12" s="11">
        <f t="shared" si="4"/>
        <v>818.18181818181824</v>
      </c>
      <c r="AA12" s="11">
        <f t="shared" si="5"/>
        <v>500</v>
      </c>
      <c r="AB12" s="11">
        <f t="shared" si="6"/>
        <v>0</v>
      </c>
    </row>
    <row r="13" spans="1:28" x14ac:dyDescent="0.25">
      <c r="A13" s="10">
        <v>44927</v>
      </c>
      <c r="B13" s="8" t="s">
        <v>40</v>
      </c>
      <c r="C13" s="8"/>
      <c r="D13" s="8"/>
      <c r="E13" s="8"/>
      <c r="F13" s="8"/>
      <c r="G13" s="8"/>
      <c r="H13" s="8"/>
      <c r="I13" s="8"/>
      <c r="J13" s="8"/>
      <c r="K13" s="7">
        <v>3000</v>
      </c>
      <c r="L13" s="9">
        <v>1</v>
      </c>
      <c r="M13" s="9">
        <v>1000</v>
      </c>
      <c r="N13" s="9">
        <v>1000</v>
      </c>
      <c r="O13" s="9">
        <v>1000</v>
      </c>
      <c r="P13" s="9">
        <v>190.90899999999999</v>
      </c>
      <c r="Q13" s="9">
        <v>0</v>
      </c>
      <c r="R13" s="9">
        <v>900</v>
      </c>
      <c r="S13" s="13"/>
      <c r="T13" s="13"/>
      <c r="U13" s="13"/>
      <c r="V13" s="11">
        <f t="shared" si="0"/>
        <v>363.63636363636368</v>
      </c>
      <c r="W13" s="11">
        <f t="shared" si="1"/>
        <v>181.81818181818181</v>
      </c>
      <c r="X13" s="11">
        <f t="shared" si="2"/>
        <v>454.54545454545456</v>
      </c>
      <c r="Y13" s="11">
        <f t="shared" si="3"/>
        <v>90.909090909090907</v>
      </c>
      <c r="Z13" s="11">
        <f t="shared" si="4"/>
        <v>818.18181818181824</v>
      </c>
      <c r="AA13" s="11">
        <f t="shared" si="5"/>
        <v>900.00000000000011</v>
      </c>
      <c r="AB13" s="11">
        <f t="shared" si="6"/>
        <v>0</v>
      </c>
    </row>
    <row r="14" spans="1:28" x14ac:dyDescent="0.25">
      <c r="A14" s="10">
        <v>44927</v>
      </c>
      <c r="B14" s="8" t="s">
        <v>39</v>
      </c>
      <c r="C14" s="8"/>
      <c r="D14" s="8"/>
      <c r="E14" s="8"/>
      <c r="F14" s="8"/>
      <c r="G14" s="8"/>
      <c r="H14" s="8"/>
      <c r="I14" s="8"/>
      <c r="J14" s="8"/>
      <c r="K14" s="7">
        <v>3000</v>
      </c>
      <c r="L14" s="9">
        <v>1</v>
      </c>
      <c r="M14" s="9">
        <v>1000</v>
      </c>
      <c r="N14" s="9">
        <v>1000</v>
      </c>
      <c r="O14" s="9">
        <v>1000</v>
      </c>
      <c r="P14" s="9">
        <v>227.27199999999999</v>
      </c>
      <c r="Q14" s="9">
        <v>363.63600000000002</v>
      </c>
      <c r="R14" s="9">
        <v>500</v>
      </c>
      <c r="S14" s="13"/>
      <c r="T14" s="13"/>
      <c r="U14" s="13"/>
      <c r="V14" s="11">
        <f t="shared" si="0"/>
        <v>363.63636363636368</v>
      </c>
      <c r="W14" s="11">
        <f t="shared" si="1"/>
        <v>181.81818181818181</v>
      </c>
      <c r="X14" s="11">
        <f t="shared" si="2"/>
        <v>454.54545454545456</v>
      </c>
      <c r="Y14" s="11">
        <f t="shared" si="3"/>
        <v>90.909090909090907</v>
      </c>
      <c r="Z14" s="11">
        <f t="shared" si="4"/>
        <v>818.18181818181824</v>
      </c>
      <c r="AA14" s="11">
        <f t="shared" si="5"/>
        <v>500</v>
      </c>
      <c r="AB14" s="11">
        <f t="shared" si="6"/>
        <v>0</v>
      </c>
    </row>
    <row r="15" spans="1:28" x14ac:dyDescent="0.25">
      <c r="A15" s="10">
        <v>44927</v>
      </c>
      <c r="B15" s="8" t="s">
        <v>41</v>
      </c>
      <c r="C15" s="8"/>
      <c r="D15" s="8"/>
      <c r="E15" s="8"/>
      <c r="F15" s="8"/>
      <c r="G15" s="8"/>
      <c r="H15" s="8"/>
      <c r="I15" s="8"/>
      <c r="J15" s="8"/>
      <c r="K15" s="7">
        <v>3000</v>
      </c>
      <c r="L15" s="9">
        <v>1</v>
      </c>
      <c r="M15" s="9">
        <v>1000</v>
      </c>
      <c r="N15" s="9">
        <v>1000</v>
      </c>
      <c r="O15" s="9">
        <v>1000</v>
      </c>
      <c r="P15" s="9">
        <v>227.27199999999999</v>
      </c>
      <c r="Q15" s="9">
        <v>363.63600000000002</v>
      </c>
      <c r="R15" s="9">
        <v>500</v>
      </c>
      <c r="S15" s="13"/>
      <c r="T15" s="13"/>
      <c r="U15" s="13"/>
      <c r="V15" s="11">
        <f t="shared" si="0"/>
        <v>363.63636363636368</v>
      </c>
      <c r="W15" s="11">
        <f t="shared" si="1"/>
        <v>181.81818181818181</v>
      </c>
      <c r="X15" s="11">
        <f t="shared" si="2"/>
        <v>454.54545454545456</v>
      </c>
      <c r="Y15" s="11">
        <f t="shared" si="3"/>
        <v>90.909090909090907</v>
      </c>
      <c r="Z15" s="11">
        <f t="shared" si="4"/>
        <v>818.18181818181824</v>
      </c>
      <c r="AA15" s="11">
        <f t="shared" si="5"/>
        <v>500</v>
      </c>
      <c r="AB15" s="11">
        <f t="shared" si="6"/>
        <v>0</v>
      </c>
    </row>
  </sheetData>
  <mergeCells count="26">
    <mergeCell ref="AA2:AA3"/>
    <mergeCell ref="AB2:AB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Q2:Q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O2"/>
    <mergeCell ref="P2:P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742DF-81A2-4F4E-B63D-BCA6B5D3F011}">
  <dimension ref="A1:AB15"/>
  <sheetViews>
    <sheetView zoomScaleNormal="100" workbookViewId="0">
      <pane ySplit="3" topLeftCell="A4" activePane="bottomLeft" state="frozen"/>
      <selection pane="bottomLeft"/>
    </sheetView>
  </sheetViews>
  <sheetFormatPr defaultRowHeight="13.5" x14ac:dyDescent="0.25"/>
  <cols>
    <col min="1" max="1" width="11.5703125" style="6" customWidth="1"/>
    <col min="2" max="2" width="15.140625" style="6" customWidth="1"/>
    <col min="3" max="10" width="4.7109375" style="6" customWidth="1"/>
    <col min="11" max="12" width="9.28515625" style="6" bestFit="1" customWidth="1"/>
    <col min="13" max="13" width="10.42578125" style="6" customWidth="1"/>
    <col min="14" max="14" width="13.42578125" style="6" customWidth="1"/>
    <col min="15" max="15" width="12.5703125" style="6" customWidth="1"/>
    <col min="16" max="16" width="10.5703125" style="6" customWidth="1"/>
    <col min="17" max="17" width="12.42578125" style="6" customWidth="1"/>
    <col min="18" max="18" width="12.85546875" style="6" customWidth="1"/>
    <col min="19" max="21" width="4.7109375" style="6" customWidth="1"/>
    <col min="22" max="25" width="14.7109375" style="6" customWidth="1"/>
    <col min="26" max="28" width="12.7109375" style="6" customWidth="1"/>
    <col min="29" max="16384" width="9.140625" style="6"/>
  </cols>
  <sheetData>
    <row r="1" spans="1:28" ht="14.25" thickBot="1" x14ac:dyDescent="0.3">
      <c r="A1" s="12" t="s">
        <v>43</v>
      </c>
      <c r="V1" s="3" t="s">
        <v>2</v>
      </c>
    </row>
    <row r="2" spans="1:28" ht="20.100000000000001" customHeight="1" thickTop="1" x14ac:dyDescent="0.25">
      <c r="A2" s="28" t="s">
        <v>3</v>
      </c>
      <c r="B2" s="28" t="s">
        <v>4</v>
      </c>
      <c r="C2" s="28" t="s">
        <v>5</v>
      </c>
      <c r="D2" s="28" t="s">
        <v>28</v>
      </c>
      <c r="E2" s="28" t="s">
        <v>6</v>
      </c>
      <c r="F2" s="28" t="s">
        <v>7</v>
      </c>
      <c r="G2" s="29" t="s">
        <v>8</v>
      </c>
      <c r="H2" s="29" t="s">
        <v>9</v>
      </c>
      <c r="I2" s="29" t="s">
        <v>10</v>
      </c>
      <c r="J2" s="29" t="s">
        <v>11</v>
      </c>
      <c r="K2" s="28" t="s">
        <v>12</v>
      </c>
      <c r="L2" s="28" t="s">
        <v>13</v>
      </c>
      <c r="M2" s="28" t="s">
        <v>14</v>
      </c>
      <c r="N2" s="28" t="s">
        <v>15</v>
      </c>
      <c r="O2" s="28" t="s">
        <v>15</v>
      </c>
      <c r="P2" s="28" t="s">
        <v>16</v>
      </c>
      <c r="Q2" s="28" t="s">
        <v>17</v>
      </c>
      <c r="R2" s="28" t="s">
        <v>29</v>
      </c>
      <c r="S2" s="30" t="s">
        <v>25</v>
      </c>
      <c r="T2" s="30" t="s">
        <v>26</v>
      </c>
      <c r="U2" s="30" t="s">
        <v>27</v>
      </c>
      <c r="V2" s="32" t="s">
        <v>37</v>
      </c>
      <c r="W2" s="26" t="s">
        <v>19</v>
      </c>
      <c r="X2" s="15" t="s">
        <v>38</v>
      </c>
      <c r="Y2" s="15" t="s">
        <v>21</v>
      </c>
      <c r="Z2" s="15" t="s">
        <v>22</v>
      </c>
      <c r="AA2" s="15" t="s">
        <v>23</v>
      </c>
      <c r="AB2" s="24" t="s">
        <v>24</v>
      </c>
    </row>
    <row r="3" spans="1:28" ht="50.1" customHeight="1" thickBot="1" x14ac:dyDescent="0.3">
      <c r="A3" s="28" t="s">
        <v>15</v>
      </c>
      <c r="B3" s="28" t="s">
        <v>15</v>
      </c>
      <c r="C3" s="28" t="s">
        <v>15</v>
      </c>
      <c r="D3" s="28" t="s">
        <v>15</v>
      </c>
      <c r="E3" s="28" t="s">
        <v>15</v>
      </c>
      <c r="F3" s="28" t="s">
        <v>15</v>
      </c>
      <c r="G3" s="29" t="s">
        <v>15</v>
      </c>
      <c r="H3" s="29" t="s">
        <v>15</v>
      </c>
      <c r="I3" s="29" t="s">
        <v>15</v>
      </c>
      <c r="J3" s="29" t="s">
        <v>15</v>
      </c>
      <c r="K3" s="28" t="s">
        <v>15</v>
      </c>
      <c r="L3" s="28" t="s">
        <v>15</v>
      </c>
      <c r="M3" s="5" t="s">
        <v>30</v>
      </c>
      <c r="N3" s="5" t="s">
        <v>31</v>
      </c>
      <c r="O3" s="5" t="s">
        <v>32</v>
      </c>
      <c r="P3" s="28" t="s">
        <v>15</v>
      </c>
      <c r="Q3" s="28" t="s">
        <v>15</v>
      </c>
      <c r="R3" s="28" t="s">
        <v>15</v>
      </c>
      <c r="S3" s="31" t="s">
        <v>15</v>
      </c>
      <c r="T3" s="31" t="s">
        <v>15</v>
      </c>
      <c r="U3" s="31" t="s">
        <v>15</v>
      </c>
      <c r="V3" s="33"/>
      <c r="W3" s="27"/>
      <c r="X3" s="16"/>
      <c r="Y3" s="16"/>
      <c r="Z3" s="16"/>
      <c r="AA3" s="16"/>
      <c r="AB3" s="25"/>
    </row>
    <row r="4" spans="1:28" ht="14.25" thickTop="1" x14ac:dyDescent="0.25">
      <c r="A4" s="10">
        <v>44927</v>
      </c>
      <c r="B4" s="8" t="s">
        <v>40</v>
      </c>
      <c r="C4" s="8"/>
      <c r="D4" s="8"/>
      <c r="E4" s="8"/>
      <c r="F4" s="8"/>
      <c r="G4" s="8"/>
      <c r="H4" s="8"/>
      <c r="I4" s="8"/>
      <c r="J4" s="8"/>
      <c r="K4" s="7">
        <v>3000</v>
      </c>
      <c r="L4" s="9">
        <v>1</v>
      </c>
      <c r="M4" s="7">
        <v>3000</v>
      </c>
      <c r="N4" s="9">
        <v>0</v>
      </c>
      <c r="O4" s="9">
        <v>0</v>
      </c>
      <c r="P4" s="7">
        <v>272.72699999999998</v>
      </c>
      <c r="Q4" s="7">
        <v>818.18200000000002</v>
      </c>
      <c r="R4" s="7">
        <v>0</v>
      </c>
      <c r="S4" s="13"/>
      <c r="T4" s="13"/>
      <c r="U4" s="13"/>
      <c r="V4" s="11">
        <f>(M4+N4-W4)*30%</f>
        <v>818.18181818181824</v>
      </c>
      <c r="W4" s="11">
        <f>(M4+N4)/1.1*10%</f>
        <v>272.72727272727269</v>
      </c>
      <c r="X4" s="11">
        <f>(O4-Y4)*30%</f>
        <v>0</v>
      </c>
      <c r="Y4" s="11">
        <f>O4/1.1*10%</f>
        <v>0</v>
      </c>
      <c r="Z4" s="11">
        <f>V4+X4</f>
        <v>818.18181818181824</v>
      </c>
      <c r="AA4" s="11">
        <f>IF(B4="원스토어㈜",        IF(ABS(Z4)*1.1&gt;ABS(O4),O4,Z4*1.1),O4*30%)</f>
        <v>0</v>
      </c>
      <c r="AB4" s="11">
        <f>R4-AA4</f>
        <v>0</v>
      </c>
    </row>
    <row r="5" spans="1:28" x14ac:dyDescent="0.25">
      <c r="A5" s="10">
        <v>44927</v>
      </c>
      <c r="B5" s="8" t="s">
        <v>39</v>
      </c>
      <c r="C5" s="8"/>
      <c r="D5" s="8"/>
      <c r="E5" s="8"/>
      <c r="F5" s="8"/>
      <c r="G5" s="8"/>
      <c r="H5" s="8"/>
      <c r="I5" s="8"/>
      <c r="J5" s="8"/>
      <c r="K5" s="7">
        <v>3000</v>
      </c>
      <c r="L5" s="9">
        <v>1</v>
      </c>
      <c r="M5" s="7">
        <v>3000</v>
      </c>
      <c r="N5" s="9">
        <v>0</v>
      </c>
      <c r="O5" s="9">
        <v>0</v>
      </c>
      <c r="P5" s="7">
        <v>272.72699999999998</v>
      </c>
      <c r="Q5" s="7">
        <v>818.18200000000002</v>
      </c>
      <c r="R5" s="7">
        <v>0</v>
      </c>
      <c r="S5" s="13"/>
      <c r="T5" s="13"/>
      <c r="U5" s="13"/>
      <c r="V5" s="11">
        <f t="shared" ref="V5:V15" si="0">(M5+N5-W5)*30%</f>
        <v>818.18181818181824</v>
      </c>
      <c r="W5" s="11">
        <f t="shared" ref="W5:W15" si="1">(M5+N5)/1.1*10%</f>
        <v>272.72727272727269</v>
      </c>
      <c r="X5" s="11">
        <f t="shared" ref="X5:X15" si="2">(O5-Y5)*30%</f>
        <v>0</v>
      </c>
      <c r="Y5" s="11">
        <f t="shared" ref="Y5:Y15" si="3">O5/1.1*10%</f>
        <v>0</v>
      </c>
      <c r="Z5" s="11">
        <f t="shared" ref="Z5:Z15" si="4">V5+X5</f>
        <v>818.18181818181824</v>
      </c>
      <c r="AA5" s="11">
        <f t="shared" ref="AA5:AA15" si="5">IF(B5="원스토어㈜",        IF(ABS(Z5)*1.1&gt;ABS(O5),O5,Z5*1.1),O5*30%)</f>
        <v>0</v>
      </c>
      <c r="AB5" s="11">
        <f t="shared" ref="AB5:AB15" si="6">R5-AA5</f>
        <v>0</v>
      </c>
    </row>
    <row r="6" spans="1:28" x14ac:dyDescent="0.25">
      <c r="A6" s="10">
        <v>44927</v>
      </c>
      <c r="B6" s="8" t="s">
        <v>41</v>
      </c>
      <c r="C6" s="8"/>
      <c r="D6" s="8"/>
      <c r="E6" s="8"/>
      <c r="F6" s="8"/>
      <c r="G6" s="8"/>
      <c r="H6" s="8"/>
      <c r="I6" s="8"/>
      <c r="J6" s="8"/>
      <c r="K6" s="7">
        <v>3000</v>
      </c>
      <c r="L6" s="9">
        <v>1</v>
      </c>
      <c r="M6" s="7">
        <v>3000</v>
      </c>
      <c r="N6" s="9">
        <v>0</v>
      </c>
      <c r="O6" s="9">
        <v>0</v>
      </c>
      <c r="P6" s="7">
        <v>272.72699999999998</v>
      </c>
      <c r="Q6" s="7">
        <v>818.18200000000002</v>
      </c>
      <c r="R6" s="7">
        <v>0</v>
      </c>
      <c r="S6" s="13"/>
      <c r="T6" s="13"/>
      <c r="U6" s="13"/>
      <c r="V6" s="11">
        <f t="shared" si="0"/>
        <v>818.18181818181824</v>
      </c>
      <c r="W6" s="11">
        <f t="shared" si="1"/>
        <v>272.72727272727269</v>
      </c>
      <c r="X6" s="11">
        <f t="shared" si="2"/>
        <v>0</v>
      </c>
      <c r="Y6" s="11">
        <f t="shared" si="3"/>
        <v>0</v>
      </c>
      <c r="Z6" s="11">
        <f t="shared" si="4"/>
        <v>818.18181818181824</v>
      </c>
      <c r="AA6" s="11">
        <f t="shared" si="5"/>
        <v>0</v>
      </c>
      <c r="AB6" s="11">
        <f t="shared" si="6"/>
        <v>0</v>
      </c>
    </row>
    <row r="7" spans="1:28" x14ac:dyDescent="0.25">
      <c r="A7" s="10">
        <v>44927</v>
      </c>
      <c r="B7" s="8" t="s">
        <v>40</v>
      </c>
      <c r="C7" s="8"/>
      <c r="D7" s="8"/>
      <c r="E7" s="8"/>
      <c r="F7" s="8"/>
      <c r="G7" s="8"/>
      <c r="H7" s="8"/>
      <c r="I7" s="8"/>
      <c r="J7" s="8"/>
      <c r="K7" s="7">
        <v>3000</v>
      </c>
      <c r="L7" s="9">
        <v>1</v>
      </c>
      <c r="M7" s="9">
        <v>0</v>
      </c>
      <c r="N7" s="7">
        <v>3000</v>
      </c>
      <c r="O7" s="9">
        <v>0</v>
      </c>
      <c r="P7" s="7">
        <v>272.72699999999998</v>
      </c>
      <c r="Q7" s="7">
        <v>818.18200000000002</v>
      </c>
      <c r="R7" s="7">
        <v>0</v>
      </c>
      <c r="S7" s="13"/>
      <c r="T7" s="13"/>
      <c r="U7" s="13"/>
      <c r="V7" s="11">
        <f t="shared" si="0"/>
        <v>818.18181818181824</v>
      </c>
      <c r="W7" s="11">
        <f t="shared" si="1"/>
        <v>272.72727272727269</v>
      </c>
      <c r="X7" s="11">
        <f t="shared" si="2"/>
        <v>0</v>
      </c>
      <c r="Y7" s="11">
        <f t="shared" si="3"/>
        <v>0</v>
      </c>
      <c r="Z7" s="11">
        <f t="shared" si="4"/>
        <v>818.18181818181824</v>
      </c>
      <c r="AA7" s="11">
        <f t="shared" si="5"/>
        <v>0</v>
      </c>
      <c r="AB7" s="11">
        <f t="shared" si="6"/>
        <v>0</v>
      </c>
    </row>
    <row r="8" spans="1:28" x14ac:dyDescent="0.25">
      <c r="A8" s="10">
        <v>44927</v>
      </c>
      <c r="B8" s="8" t="s">
        <v>39</v>
      </c>
      <c r="C8" s="8"/>
      <c r="D8" s="8"/>
      <c r="E8" s="8"/>
      <c r="F8" s="8"/>
      <c r="G8" s="8"/>
      <c r="H8" s="8"/>
      <c r="I8" s="8"/>
      <c r="J8" s="8"/>
      <c r="K8" s="7">
        <v>3000</v>
      </c>
      <c r="L8" s="9">
        <v>1</v>
      </c>
      <c r="M8" s="9">
        <v>0</v>
      </c>
      <c r="N8" s="7">
        <v>3000</v>
      </c>
      <c r="O8" s="9">
        <v>0</v>
      </c>
      <c r="P8" s="7">
        <v>272.72699999999998</v>
      </c>
      <c r="Q8" s="7">
        <v>818.18200000000002</v>
      </c>
      <c r="R8" s="7">
        <v>0</v>
      </c>
      <c r="S8" s="13"/>
      <c r="T8" s="13"/>
      <c r="U8" s="13"/>
      <c r="V8" s="11">
        <f t="shared" si="0"/>
        <v>818.18181818181824</v>
      </c>
      <c r="W8" s="11">
        <f t="shared" si="1"/>
        <v>272.72727272727269</v>
      </c>
      <c r="X8" s="11">
        <f t="shared" si="2"/>
        <v>0</v>
      </c>
      <c r="Y8" s="11">
        <f t="shared" si="3"/>
        <v>0</v>
      </c>
      <c r="Z8" s="11">
        <f t="shared" si="4"/>
        <v>818.18181818181824</v>
      </c>
      <c r="AA8" s="11">
        <f t="shared" si="5"/>
        <v>0</v>
      </c>
      <c r="AB8" s="11">
        <f t="shared" si="6"/>
        <v>0</v>
      </c>
    </row>
    <row r="9" spans="1:28" x14ac:dyDescent="0.25">
      <c r="A9" s="10">
        <v>44927</v>
      </c>
      <c r="B9" s="8" t="s">
        <v>41</v>
      </c>
      <c r="C9" s="8"/>
      <c r="D9" s="8"/>
      <c r="E9" s="8"/>
      <c r="F9" s="8"/>
      <c r="G9" s="8"/>
      <c r="H9" s="8"/>
      <c r="I9" s="8"/>
      <c r="J9" s="8"/>
      <c r="K9" s="7">
        <v>3000</v>
      </c>
      <c r="L9" s="9">
        <v>1</v>
      </c>
      <c r="M9" s="9">
        <v>0</v>
      </c>
      <c r="N9" s="7">
        <v>3000</v>
      </c>
      <c r="O9" s="9">
        <v>0</v>
      </c>
      <c r="P9" s="7">
        <v>272.72699999999998</v>
      </c>
      <c r="Q9" s="7">
        <v>818.18200000000002</v>
      </c>
      <c r="R9" s="7">
        <v>0</v>
      </c>
      <c r="S9" s="13"/>
      <c r="T9" s="13"/>
      <c r="U9" s="13"/>
      <c r="V9" s="11">
        <f t="shared" si="0"/>
        <v>818.18181818181824</v>
      </c>
      <c r="W9" s="11">
        <f t="shared" si="1"/>
        <v>272.72727272727269</v>
      </c>
      <c r="X9" s="11">
        <f t="shared" si="2"/>
        <v>0</v>
      </c>
      <c r="Y9" s="11">
        <f t="shared" si="3"/>
        <v>0</v>
      </c>
      <c r="Z9" s="11">
        <f t="shared" si="4"/>
        <v>818.18181818181824</v>
      </c>
      <c r="AA9" s="11">
        <f t="shared" si="5"/>
        <v>0</v>
      </c>
      <c r="AB9" s="11">
        <f t="shared" si="6"/>
        <v>0</v>
      </c>
    </row>
    <row r="10" spans="1:28" x14ac:dyDescent="0.25">
      <c r="A10" s="10">
        <v>44927</v>
      </c>
      <c r="B10" s="8" t="s">
        <v>40</v>
      </c>
      <c r="C10" s="8"/>
      <c r="D10" s="8"/>
      <c r="E10" s="8"/>
      <c r="F10" s="8"/>
      <c r="G10" s="8"/>
      <c r="H10" s="8"/>
      <c r="I10" s="8"/>
      <c r="J10" s="8"/>
      <c r="K10" s="7">
        <v>3000</v>
      </c>
      <c r="L10" s="9">
        <v>1</v>
      </c>
      <c r="M10" s="7">
        <v>2000</v>
      </c>
      <c r="N10" s="7">
        <v>0</v>
      </c>
      <c r="O10" s="7">
        <v>1000</v>
      </c>
      <c r="P10" s="9">
        <v>190.90899999999999</v>
      </c>
      <c r="Q10" s="9">
        <v>0</v>
      </c>
      <c r="R10" s="9">
        <v>900</v>
      </c>
      <c r="S10" s="13"/>
      <c r="T10" s="13"/>
      <c r="U10" s="13"/>
      <c r="V10" s="11">
        <f t="shared" si="0"/>
        <v>545.4545454545455</v>
      </c>
      <c r="W10" s="11">
        <f t="shared" si="1"/>
        <v>181.81818181818181</v>
      </c>
      <c r="X10" s="11">
        <f t="shared" si="2"/>
        <v>272.72727272727275</v>
      </c>
      <c r="Y10" s="11">
        <f t="shared" si="3"/>
        <v>90.909090909090907</v>
      </c>
      <c r="Z10" s="11">
        <f t="shared" si="4"/>
        <v>818.18181818181824</v>
      </c>
      <c r="AA10" s="11">
        <f t="shared" si="5"/>
        <v>900.00000000000011</v>
      </c>
      <c r="AB10" s="11">
        <f t="shared" si="6"/>
        <v>0</v>
      </c>
    </row>
    <row r="11" spans="1:28" x14ac:dyDescent="0.25">
      <c r="A11" s="10">
        <v>44927</v>
      </c>
      <c r="B11" s="8" t="s">
        <v>39</v>
      </c>
      <c r="C11" s="8"/>
      <c r="D11" s="8"/>
      <c r="E11" s="8"/>
      <c r="F11" s="8"/>
      <c r="G11" s="8"/>
      <c r="H11" s="8"/>
      <c r="I11" s="8"/>
      <c r="J11" s="8"/>
      <c r="K11" s="7">
        <v>3000</v>
      </c>
      <c r="L11" s="9">
        <v>1</v>
      </c>
      <c r="M11" s="7">
        <v>2000</v>
      </c>
      <c r="N11" s="7">
        <v>0</v>
      </c>
      <c r="O11" s="7">
        <v>1000</v>
      </c>
      <c r="P11" s="9">
        <v>245.45400000000001</v>
      </c>
      <c r="Q11" s="9">
        <v>545.45500000000004</v>
      </c>
      <c r="R11" s="9">
        <v>300</v>
      </c>
      <c r="S11" s="13"/>
      <c r="T11" s="13"/>
      <c r="U11" s="13"/>
      <c r="V11" s="11">
        <f t="shared" si="0"/>
        <v>545.4545454545455</v>
      </c>
      <c r="W11" s="11">
        <f t="shared" si="1"/>
        <v>181.81818181818181</v>
      </c>
      <c r="X11" s="11">
        <f t="shared" si="2"/>
        <v>272.72727272727275</v>
      </c>
      <c r="Y11" s="11">
        <f t="shared" si="3"/>
        <v>90.909090909090907</v>
      </c>
      <c r="Z11" s="11">
        <f t="shared" si="4"/>
        <v>818.18181818181824</v>
      </c>
      <c r="AA11" s="11">
        <f t="shared" si="5"/>
        <v>300</v>
      </c>
      <c r="AB11" s="11">
        <f t="shared" si="6"/>
        <v>0</v>
      </c>
    </row>
    <row r="12" spans="1:28" x14ac:dyDescent="0.25">
      <c r="A12" s="10">
        <v>44927</v>
      </c>
      <c r="B12" s="8" t="s">
        <v>41</v>
      </c>
      <c r="C12" s="8"/>
      <c r="D12" s="8"/>
      <c r="E12" s="8"/>
      <c r="F12" s="8"/>
      <c r="G12" s="8"/>
      <c r="H12" s="8"/>
      <c r="I12" s="8"/>
      <c r="J12" s="8"/>
      <c r="K12" s="7">
        <v>3000</v>
      </c>
      <c r="L12" s="9">
        <v>1</v>
      </c>
      <c r="M12" s="7">
        <v>2000</v>
      </c>
      <c r="N12" s="7">
        <v>0</v>
      </c>
      <c r="O12" s="7">
        <v>1000</v>
      </c>
      <c r="P12" s="9">
        <v>245.45400000000001</v>
      </c>
      <c r="Q12" s="9">
        <v>545.45500000000004</v>
      </c>
      <c r="R12" s="9">
        <v>300</v>
      </c>
      <c r="S12" s="13"/>
      <c r="T12" s="13"/>
      <c r="U12" s="13"/>
      <c r="V12" s="11">
        <f t="shared" si="0"/>
        <v>545.4545454545455</v>
      </c>
      <c r="W12" s="11">
        <f t="shared" si="1"/>
        <v>181.81818181818181</v>
      </c>
      <c r="X12" s="11">
        <f t="shared" si="2"/>
        <v>272.72727272727275</v>
      </c>
      <c r="Y12" s="11">
        <f t="shared" si="3"/>
        <v>90.909090909090907</v>
      </c>
      <c r="Z12" s="11">
        <f t="shared" si="4"/>
        <v>818.18181818181824</v>
      </c>
      <c r="AA12" s="11">
        <f t="shared" si="5"/>
        <v>300</v>
      </c>
      <c r="AB12" s="11">
        <f t="shared" si="6"/>
        <v>0</v>
      </c>
    </row>
    <row r="13" spans="1:28" x14ac:dyDescent="0.25">
      <c r="A13" s="10">
        <v>44927</v>
      </c>
      <c r="B13" s="8" t="s">
        <v>40</v>
      </c>
      <c r="C13" s="8"/>
      <c r="D13" s="8"/>
      <c r="E13" s="8"/>
      <c r="F13" s="8"/>
      <c r="G13" s="8"/>
      <c r="H13" s="8"/>
      <c r="I13" s="8"/>
      <c r="J13" s="8"/>
      <c r="K13" s="7">
        <v>3000</v>
      </c>
      <c r="L13" s="9">
        <v>1</v>
      </c>
      <c r="M13" s="7">
        <v>1000</v>
      </c>
      <c r="N13" s="7">
        <v>1000</v>
      </c>
      <c r="O13" s="7">
        <v>1000</v>
      </c>
      <c r="P13" s="9">
        <v>190.90899999999999</v>
      </c>
      <c r="Q13" s="9">
        <v>0</v>
      </c>
      <c r="R13" s="9">
        <v>900</v>
      </c>
      <c r="S13" s="13"/>
      <c r="T13" s="13"/>
      <c r="U13" s="13"/>
      <c r="V13" s="11">
        <f t="shared" si="0"/>
        <v>545.4545454545455</v>
      </c>
      <c r="W13" s="11">
        <f t="shared" si="1"/>
        <v>181.81818181818181</v>
      </c>
      <c r="X13" s="11">
        <f t="shared" si="2"/>
        <v>272.72727272727275</v>
      </c>
      <c r="Y13" s="11">
        <f t="shared" si="3"/>
        <v>90.909090909090907</v>
      </c>
      <c r="Z13" s="11">
        <f t="shared" si="4"/>
        <v>818.18181818181824</v>
      </c>
      <c r="AA13" s="11">
        <f t="shared" si="5"/>
        <v>900.00000000000011</v>
      </c>
      <c r="AB13" s="11">
        <f t="shared" si="6"/>
        <v>0</v>
      </c>
    </row>
    <row r="14" spans="1:28" x14ac:dyDescent="0.25">
      <c r="A14" s="10">
        <v>44927</v>
      </c>
      <c r="B14" s="8" t="s">
        <v>39</v>
      </c>
      <c r="C14" s="8"/>
      <c r="D14" s="8"/>
      <c r="E14" s="8"/>
      <c r="F14" s="8"/>
      <c r="G14" s="8"/>
      <c r="H14" s="8"/>
      <c r="I14" s="8"/>
      <c r="J14" s="8"/>
      <c r="K14" s="7">
        <v>3000</v>
      </c>
      <c r="L14" s="9">
        <v>1</v>
      </c>
      <c r="M14" s="7">
        <v>1000</v>
      </c>
      <c r="N14" s="7">
        <v>1000</v>
      </c>
      <c r="O14" s="7">
        <v>1000</v>
      </c>
      <c r="P14" s="9">
        <v>245.45400000000001</v>
      </c>
      <c r="Q14" s="9">
        <v>545.45500000000004</v>
      </c>
      <c r="R14" s="9">
        <v>300</v>
      </c>
      <c r="S14" s="13"/>
      <c r="T14" s="13"/>
      <c r="U14" s="13"/>
      <c r="V14" s="11">
        <f t="shared" si="0"/>
        <v>545.4545454545455</v>
      </c>
      <c r="W14" s="11">
        <f t="shared" si="1"/>
        <v>181.81818181818181</v>
      </c>
      <c r="X14" s="11">
        <f t="shared" si="2"/>
        <v>272.72727272727275</v>
      </c>
      <c r="Y14" s="11">
        <f t="shared" si="3"/>
        <v>90.909090909090907</v>
      </c>
      <c r="Z14" s="11">
        <f t="shared" si="4"/>
        <v>818.18181818181824</v>
      </c>
      <c r="AA14" s="11">
        <f t="shared" si="5"/>
        <v>300</v>
      </c>
      <c r="AB14" s="11">
        <f t="shared" si="6"/>
        <v>0</v>
      </c>
    </row>
    <row r="15" spans="1:28" x14ac:dyDescent="0.25">
      <c r="A15" s="10">
        <v>44927</v>
      </c>
      <c r="B15" s="8" t="s">
        <v>41</v>
      </c>
      <c r="C15" s="8"/>
      <c r="D15" s="8"/>
      <c r="E15" s="8"/>
      <c r="F15" s="8"/>
      <c r="G15" s="8"/>
      <c r="H15" s="8"/>
      <c r="I15" s="8"/>
      <c r="J15" s="8"/>
      <c r="K15" s="7">
        <v>3000</v>
      </c>
      <c r="L15" s="9">
        <v>1</v>
      </c>
      <c r="M15" s="7">
        <v>1000</v>
      </c>
      <c r="N15" s="7">
        <v>1000</v>
      </c>
      <c r="O15" s="7">
        <v>1000</v>
      </c>
      <c r="P15" s="9">
        <v>245.45400000000001</v>
      </c>
      <c r="Q15" s="9">
        <v>545.45500000000004</v>
      </c>
      <c r="R15" s="9">
        <v>300</v>
      </c>
      <c r="S15" s="13"/>
      <c r="T15" s="13"/>
      <c r="U15" s="13"/>
      <c r="V15" s="11">
        <f t="shared" si="0"/>
        <v>545.4545454545455</v>
      </c>
      <c r="W15" s="11">
        <f t="shared" si="1"/>
        <v>181.81818181818181</v>
      </c>
      <c r="X15" s="11">
        <f t="shared" si="2"/>
        <v>272.72727272727275</v>
      </c>
      <c r="Y15" s="11">
        <f t="shared" si="3"/>
        <v>90.909090909090907</v>
      </c>
      <c r="Z15" s="11">
        <f t="shared" si="4"/>
        <v>818.18181818181824</v>
      </c>
      <c r="AA15" s="11">
        <f t="shared" si="5"/>
        <v>300</v>
      </c>
      <c r="AB15" s="11">
        <f t="shared" si="6"/>
        <v>0</v>
      </c>
    </row>
  </sheetData>
  <mergeCells count="26">
    <mergeCell ref="AA2:AA3"/>
    <mergeCell ref="AB2:AB3"/>
    <mergeCell ref="U2:U3"/>
    <mergeCell ref="V2:V3"/>
    <mergeCell ref="W2:W3"/>
    <mergeCell ref="X2:X3"/>
    <mergeCell ref="Y2:Y3"/>
    <mergeCell ref="Z2:Z3"/>
    <mergeCell ref="T2:T3"/>
    <mergeCell ref="G2:G3"/>
    <mergeCell ref="H2:H3"/>
    <mergeCell ref="I2:I3"/>
    <mergeCell ref="J2:J3"/>
    <mergeCell ref="K2:K3"/>
    <mergeCell ref="L2:L3"/>
    <mergeCell ref="M2:O2"/>
    <mergeCell ref="P2:P3"/>
    <mergeCell ref="Q2:Q3"/>
    <mergeCell ref="R2:R3"/>
    <mergeCell ref="S2:S3"/>
    <mergeCell ref="F2:F3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Guide(Path)</vt:lpstr>
      <vt:lpstr>Sample(commission 20%, 50%)</vt:lpstr>
      <vt:lpstr>Sample(commission 30%, 30%)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홍서진</dc:creator>
  <cp:lastModifiedBy>홍서진</cp:lastModifiedBy>
  <dcterms:created xsi:type="dcterms:W3CDTF">2023-01-25T00:35:47Z</dcterms:created>
  <dcterms:modified xsi:type="dcterms:W3CDTF">2023-01-30T06:57:41Z</dcterms:modified>
</cp:coreProperties>
</file>