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adhanagupta/Downloads/"/>
    </mc:Choice>
  </mc:AlternateContent>
  <xr:revisionPtr revIDLastSave="0" documentId="13_ncr:1_{C71B73AB-FA4D-DD4A-815D-BB40A7FA00C6}" xr6:coauthVersionLast="47" xr6:coauthVersionMax="47" xr10:uidLastSave="{00000000-0000-0000-0000-000000000000}"/>
  <bookViews>
    <workbookView xWindow="1120" yWindow="500" windowWidth="25940" windowHeight="14800" activeTab="3" xr2:uid="{D687D758-B68B-4F2D-9DCA-DDEEBA690B2C}"/>
  </bookViews>
  <sheets>
    <sheet name="Sample Analysis Sheet" sheetId="2" r:id="rId1"/>
    <sheet name="Horizontal Analysis" sheetId="5" r:id="rId2"/>
    <sheet name="Vertical Analysis" sheetId="6" r:id="rId3"/>
    <sheet name="Sample Report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6" i="6" l="1"/>
  <c r="U16" i="6" s="1"/>
  <c r="V16" i="6" s="1"/>
  <c r="R16" i="6"/>
  <c r="M16" i="6"/>
  <c r="N16" i="6" s="1"/>
  <c r="O16" i="6" s="1"/>
  <c r="P16" i="6" s="1"/>
  <c r="L16" i="6"/>
  <c r="H16" i="6"/>
  <c r="I16" i="6" s="1"/>
  <c r="J16" i="6" s="1"/>
  <c r="D16" i="6"/>
  <c r="E16" i="6" s="1"/>
  <c r="F16" i="6" s="1"/>
  <c r="C13" i="6"/>
  <c r="D13" i="6" s="1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F12" i="6"/>
  <c r="G12" i="6" s="1"/>
  <c r="E12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V10" i="6"/>
  <c r="E10" i="6"/>
  <c r="F10" i="6" s="1"/>
  <c r="G10" i="6" s="1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D10" i="6"/>
  <c r="D9" i="6"/>
  <c r="E9" i="6" s="1"/>
  <c r="F9" i="6" s="1"/>
  <c r="G9" i="6" s="1"/>
  <c r="H9" i="6" s="1"/>
  <c r="I9" i="6" s="1"/>
  <c r="J9" i="6" s="1"/>
  <c r="K9" i="6" s="1"/>
  <c r="L9" i="6" s="1"/>
  <c r="M9" i="6" s="1"/>
  <c r="N9" i="6" s="1"/>
  <c r="O9" i="6" s="1"/>
  <c r="P9" i="6" s="1"/>
  <c r="Q9" i="6" s="1"/>
  <c r="R9" i="6" s="1"/>
  <c r="S9" i="6" s="1"/>
  <c r="T9" i="6" s="1"/>
  <c r="U9" i="6" s="1"/>
  <c r="V9" i="6" s="1"/>
  <c r="S8" i="6"/>
  <c r="O8" i="6"/>
  <c r="K8" i="6"/>
  <c r="G8" i="6"/>
  <c r="C8" i="6"/>
  <c r="S7" i="6"/>
  <c r="O7" i="6"/>
  <c r="K7" i="6"/>
  <c r="J7" i="6"/>
  <c r="G7" i="6"/>
  <c r="F7" i="6"/>
  <c r="C7" i="6"/>
  <c r="V6" i="6"/>
  <c r="U6" i="6"/>
  <c r="T6" i="6"/>
  <c r="S6" i="6"/>
  <c r="R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E5" i="6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D5" i="6"/>
  <c r="V4" i="6"/>
  <c r="V8" i="6" s="1"/>
  <c r="U4" i="6"/>
  <c r="U8" i="6" s="1"/>
  <c r="T4" i="6"/>
  <c r="T8" i="6" s="1"/>
  <c r="S4" i="6"/>
  <c r="R4" i="6"/>
  <c r="R8" i="6" s="1"/>
  <c r="Q4" i="6"/>
  <c r="Q8" i="6" s="1"/>
  <c r="P4" i="6"/>
  <c r="P7" i="6" s="1"/>
  <c r="O4" i="6"/>
  <c r="N4" i="6"/>
  <c r="N8" i="6" s="1"/>
  <c r="M4" i="6"/>
  <c r="M8" i="6" s="1"/>
  <c r="L4" i="6"/>
  <c r="L8" i="6" s="1"/>
  <c r="K4" i="6"/>
  <c r="J4" i="6"/>
  <c r="J8" i="6" s="1"/>
  <c r="I4" i="6"/>
  <c r="I7" i="6" s="1"/>
  <c r="H4" i="6"/>
  <c r="H7" i="6" s="1"/>
  <c r="G4" i="6"/>
  <c r="F4" i="6"/>
  <c r="F8" i="6" s="1"/>
  <c r="E4" i="6"/>
  <c r="E7" i="6" s="1"/>
  <c r="D4" i="6"/>
  <c r="D8" i="6" s="1"/>
  <c r="C4" i="6"/>
  <c r="T16" i="5"/>
  <c r="U16" i="5" s="1"/>
  <c r="V16" i="5" s="1"/>
  <c r="R16" i="5"/>
  <c r="M16" i="5"/>
  <c r="N16" i="5" s="1"/>
  <c r="O16" i="5" s="1"/>
  <c r="P16" i="5" s="1"/>
  <c r="L16" i="5"/>
  <c r="H16" i="5"/>
  <c r="I16" i="5" s="1"/>
  <c r="J16" i="5" s="1"/>
  <c r="D16" i="5"/>
  <c r="E16" i="5" s="1"/>
  <c r="F16" i="5" s="1"/>
  <c r="C13" i="5"/>
  <c r="D13" i="5" s="1"/>
  <c r="E13" i="5" s="1"/>
  <c r="F13" i="5" s="1"/>
  <c r="G13" i="5" s="1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13" i="5" s="1"/>
  <c r="F12" i="5"/>
  <c r="E12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V10" i="5"/>
  <c r="E10" i="5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D10" i="5"/>
  <c r="D9" i="5"/>
  <c r="E9" i="5" s="1"/>
  <c r="F9" i="5" s="1"/>
  <c r="G9" i="5" s="1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S8" i="5"/>
  <c r="O8" i="5"/>
  <c r="K8" i="5"/>
  <c r="G8" i="5"/>
  <c r="C8" i="5"/>
  <c r="S7" i="5"/>
  <c r="O7" i="5"/>
  <c r="K7" i="5"/>
  <c r="J7" i="5"/>
  <c r="G7" i="5"/>
  <c r="F7" i="5"/>
  <c r="C7" i="5"/>
  <c r="V6" i="5"/>
  <c r="U6" i="5"/>
  <c r="T6" i="5"/>
  <c r="S6" i="5"/>
  <c r="R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E5" i="5"/>
  <c r="F5" i="5" s="1"/>
  <c r="G5" i="5" s="1"/>
  <c r="H5" i="5" s="1"/>
  <c r="I5" i="5" s="1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D5" i="5"/>
  <c r="V4" i="5"/>
  <c r="V8" i="5" s="1"/>
  <c r="U4" i="5"/>
  <c r="U8" i="5" s="1"/>
  <c r="T4" i="5"/>
  <c r="T8" i="5" s="1"/>
  <c r="S4" i="5"/>
  <c r="R4" i="5"/>
  <c r="R8" i="5" s="1"/>
  <c r="Q4" i="5"/>
  <c r="Q8" i="5" s="1"/>
  <c r="P4" i="5"/>
  <c r="P8" i="5" s="1"/>
  <c r="O4" i="5"/>
  <c r="N4" i="5"/>
  <c r="N8" i="5" s="1"/>
  <c r="M4" i="5"/>
  <c r="M8" i="5" s="1"/>
  <c r="L4" i="5"/>
  <c r="L7" i="5" s="1"/>
  <c r="K4" i="5"/>
  <c r="J4" i="5"/>
  <c r="J8" i="5" s="1"/>
  <c r="I4" i="5"/>
  <c r="I7" i="5" s="1"/>
  <c r="H4" i="5"/>
  <c r="H7" i="5" s="1"/>
  <c r="G4" i="5"/>
  <c r="F4" i="5"/>
  <c r="F8" i="5" s="1"/>
  <c r="E4" i="5"/>
  <c r="E7" i="5" s="1"/>
  <c r="D4" i="5"/>
  <c r="D7" i="5" s="1"/>
  <c r="C4" i="5"/>
  <c r="T7" i="6" l="1"/>
  <c r="H8" i="6"/>
  <c r="P8" i="6"/>
  <c r="D7" i="6"/>
  <c r="L7" i="6"/>
  <c r="Q7" i="6"/>
  <c r="U7" i="6"/>
  <c r="E8" i="6"/>
  <c r="I8" i="6"/>
  <c r="H12" i="6"/>
  <c r="N7" i="6"/>
  <c r="R7" i="6"/>
  <c r="V7" i="6"/>
  <c r="P7" i="5"/>
  <c r="T7" i="5"/>
  <c r="D8" i="5"/>
  <c r="H8" i="5"/>
  <c r="L8" i="5"/>
  <c r="G12" i="5"/>
  <c r="Q7" i="5"/>
  <c r="U7" i="5"/>
  <c r="E8" i="5"/>
  <c r="I8" i="5"/>
  <c r="N7" i="5"/>
  <c r="R7" i="5"/>
  <c r="V7" i="5"/>
  <c r="D7" i="2"/>
  <c r="E7" i="2" s="1"/>
  <c r="F7" i="2" s="1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Q9" i="2"/>
  <c r="U9" i="2"/>
  <c r="C15" i="2"/>
  <c r="D15" i="2" s="1"/>
  <c r="E15" i="2" s="1"/>
  <c r="F15" i="2" s="1"/>
  <c r="G15" i="2" s="1"/>
  <c r="D18" i="2"/>
  <c r="E18" i="2" s="1"/>
  <c r="F18" i="2" s="1"/>
  <c r="H18" i="2" s="1"/>
  <c r="I18" i="2" s="1"/>
  <c r="J18" i="2" s="1"/>
  <c r="L18" i="2" s="1"/>
  <c r="M18" i="2" s="1"/>
  <c r="N18" i="2" s="1"/>
  <c r="O18" i="2" s="1"/>
  <c r="P18" i="2" s="1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C13" i="2"/>
  <c r="D8" i="2"/>
  <c r="E8" i="2"/>
  <c r="F8" i="2"/>
  <c r="G8" i="2"/>
  <c r="H8" i="2"/>
  <c r="I8" i="2"/>
  <c r="J8" i="2"/>
  <c r="K8" i="2"/>
  <c r="L8" i="2"/>
  <c r="M8" i="2"/>
  <c r="N8" i="2"/>
  <c r="O8" i="2"/>
  <c r="P8" i="2"/>
  <c r="R8" i="2"/>
  <c r="S8" i="2"/>
  <c r="T8" i="2"/>
  <c r="U8" i="2"/>
  <c r="V8" i="2"/>
  <c r="C8" i="2"/>
  <c r="E14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V12" i="2" s="1"/>
  <c r="D11" i="2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D6" i="2"/>
  <c r="D9" i="2" s="1"/>
  <c r="E6" i="2"/>
  <c r="E9" i="2" s="1"/>
  <c r="F6" i="2"/>
  <c r="F10" i="2" s="1"/>
  <c r="G6" i="2"/>
  <c r="G10" i="2" s="1"/>
  <c r="H6" i="2"/>
  <c r="H9" i="2" s="1"/>
  <c r="I6" i="2"/>
  <c r="I10" i="2" s="1"/>
  <c r="J6" i="2"/>
  <c r="J10" i="2" s="1"/>
  <c r="K6" i="2"/>
  <c r="K10" i="2" s="1"/>
  <c r="L6" i="2"/>
  <c r="L10" i="2" s="1"/>
  <c r="M6" i="2"/>
  <c r="M10" i="2" s="1"/>
  <c r="N6" i="2"/>
  <c r="N9" i="2" s="1"/>
  <c r="O6" i="2"/>
  <c r="O9" i="2" s="1"/>
  <c r="P6" i="2"/>
  <c r="P10" i="2" s="1"/>
  <c r="Q6" i="2"/>
  <c r="R6" i="2"/>
  <c r="R10" i="2" s="1"/>
  <c r="S6" i="2"/>
  <c r="S10" i="2" s="1"/>
  <c r="T6" i="2"/>
  <c r="T10" i="2" s="1"/>
  <c r="U6" i="2"/>
  <c r="U10" i="2" s="1"/>
  <c r="V6" i="2"/>
  <c r="V10" i="2" s="1"/>
  <c r="C6" i="2"/>
  <c r="C10" i="2" s="1"/>
  <c r="O10" i="2" l="1"/>
  <c r="T9" i="2"/>
  <c r="P9" i="2"/>
  <c r="N10" i="2"/>
  <c r="S9" i="2"/>
  <c r="V9" i="2"/>
  <c r="R9" i="2"/>
  <c r="J12" i="6"/>
  <c r="I12" i="6"/>
  <c r="H12" i="5"/>
  <c r="R18" i="2"/>
  <c r="T18" i="2" s="1"/>
  <c r="U18" i="2" s="1"/>
  <c r="V18" i="2" s="1"/>
  <c r="H10" i="2"/>
  <c r="E10" i="2"/>
  <c r="Q10" i="2"/>
  <c r="D10" i="2"/>
  <c r="C9" i="2"/>
  <c r="J9" i="2"/>
  <c r="I9" i="2"/>
  <c r="G9" i="2"/>
  <c r="F9" i="2"/>
  <c r="L9" i="2"/>
  <c r="F14" i="2"/>
  <c r="K9" i="2"/>
  <c r="H15" i="2"/>
  <c r="I15" i="2" s="1"/>
  <c r="J15" i="2" s="1"/>
  <c r="K15" i="2" s="1"/>
  <c r="K12" i="6" l="1"/>
  <c r="I12" i="5"/>
  <c r="L15" i="2"/>
  <c r="M15" i="2" s="1"/>
  <c r="N15" i="2" s="1"/>
  <c r="O15" i="2" s="1"/>
  <c r="P15" i="2" s="1"/>
  <c r="G14" i="2"/>
  <c r="L12" i="6" l="1"/>
  <c r="M12" i="6" s="1"/>
  <c r="J12" i="5"/>
  <c r="Q15" i="2"/>
  <c r="R15" i="2" s="1"/>
  <c r="S15" i="2" s="1"/>
  <c r="T15" i="2" s="1"/>
  <c r="U15" i="2" s="1"/>
  <c r="V15" i="2" s="1"/>
  <c r="H14" i="2"/>
  <c r="I14" i="2" s="1"/>
  <c r="O12" i="6" l="1"/>
  <c r="P12" i="6" s="1"/>
  <c r="Q12" i="6" s="1"/>
  <c r="R12" i="6" s="1"/>
  <c r="S12" i="6" s="1"/>
  <c r="T12" i="6" s="1"/>
  <c r="U12" i="6" s="1"/>
  <c r="V12" i="6" s="1"/>
  <c r="N12" i="6"/>
  <c r="K12" i="5"/>
  <c r="J14" i="2"/>
  <c r="K14" i="2" s="1"/>
  <c r="L12" i="5" l="1"/>
  <c r="L14" i="2"/>
  <c r="M14" i="2" s="1"/>
  <c r="M12" i="5" l="1"/>
  <c r="N14" i="2"/>
  <c r="O14" i="2" l="1"/>
  <c r="P14" i="2" s="1"/>
  <c r="Q14" i="2" s="1"/>
  <c r="R14" i="2" s="1"/>
  <c r="S14" i="2" s="1"/>
  <c r="T14" i="2" s="1"/>
  <c r="U14" i="2" s="1"/>
  <c r="V14" i="2" s="1"/>
  <c r="N12" i="5"/>
  <c r="O12" i="5" s="1"/>
  <c r="P12" i="5" s="1"/>
  <c r="Q12" i="5" s="1"/>
  <c r="R12" i="5" s="1"/>
  <c r="S12" i="5" s="1"/>
  <c r="T12" i="5" s="1"/>
  <c r="U12" i="5" s="1"/>
  <c r="V12" i="5" s="1"/>
</calcChain>
</file>

<file path=xl/sharedStrings.xml><?xml version="1.0" encoding="utf-8"?>
<sst xmlns="http://schemas.openxmlformats.org/spreadsheetml/2006/main" count="150" uniqueCount="55">
  <si>
    <t>Some Policy Years to drive formulas</t>
  </si>
  <si>
    <t>Banded scaling that chages every 5 years</t>
  </si>
  <si>
    <t>Basic Linear scaling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</si>
  <si>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</si>
  <si>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</si>
  <si>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</si>
  <si>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</si>
  <si>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</si>
  <si>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</si>
  <si>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</si>
  <si>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</si>
  <si>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</si>
  <si>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10% compounding</t>
  </si>
  <si>
    <t>Full intepolation range followed by  constant</t>
  </si>
  <si>
    <t>#2 with a 10 cent manual adjustment in year 8</t>
  </si>
  <si>
    <t>A bunch of text cells</t>
  </si>
  <si>
    <t>A bunch of zeros and banks that can bengored</t>
  </si>
  <si>
    <t>50% compounding followed by zeros in year 17+</t>
  </si>
  <si>
    <t xml:space="preserve">hello </t>
  </si>
  <si>
    <t>there</t>
  </si>
  <si>
    <t xml:space="preserve">These </t>
  </si>
  <si>
    <t xml:space="preserve">could </t>
  </si>
  <si>
    <t xml:space="preserve">be </t>
  </si>
  <si>
    <t>column</t>
  </si>
  <si>
    <t xml:space="preserve">Headings </t>
  </si>
  <si>
    <t>#10</t>
  </si>
  <si>
    <t>#11</t>
  </si>
  <si>
    <t>#12</t>
  </si>
  <si>
    <t>#13</t>
  </si>
  <si>
    <t>#2 but someone trying to hit 300 in year 15</t>
  </si>
  <si>
    <t>#14</t>
  </si>
  <si>
    <t>Constants changing every now and then</t>
  </si>
  <si>
    <t>Bob</t>
  </si>
  <si>
    <t>#15</t>
  </si>
  <si>
    <t>#16</t>
  </si>
  <si>
    <t>#6 with a 20 annual charge taken every 5 years</t>
  </si>
  <si>
    <t>Const + Sin() with min at year 5 and max at year 14</t>
  </si>
  <si>
    <t>#2 with a fat finger in year 11</t>
  </si>
  <si>
    <t>Random variation</t>
  </si>
  <si>
    <t>Random variaion to a strictly increasing function</t>
  </si>
  <si>
    <t>Charles</t>
  </si>
  <si>
    <t>Step 1</t>
  </si>
  <si>
    <t>Step 2</t>
  </si>
  <si>
    <t>Open Spark Assistant and select "Gradient Analysis" under the "Admin" mode</t>
  </si>
  <si>
    <t>Step 3</t>
  </si>
  <si>
    <t>Choose Horizontal or Vertical Analysis</t>
  </si>
  <si>
    <t>This is how a horizontal analysis for the range will look like</t>
  </si>
  <si>
    <t>This is how a vertical analysis for the range will look like</t>
  </si>
  <si>
    <t>Select the below range from C5:V20</t>
  </si>
  <si>
    <t>Gradient Analysis - Results</t>
  </si>
  <si>
    <t>File: Gradient Analysis Example (1).xlsx</t>
  </si>
  <si>
    <t>Timestamp: 2022-03-30 07:22:04 UTC</t>
  </si>
  <si>
    <t>Analyzed table: 'Sample Analysis Sheet'!C5:V20</t>
  </si>
  <si>
    <t>Analyzed type: Horizontal</t>
  </si>
  <si>
    <t>Spark Version: 1.0.0.6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</si>
</sst>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20"/>
      <color rgb="FF301934"/>
      <name val="Calibri"/>
      <scheme val="minor"/>
    </font>
    <font>
      <sz val="16"/>
      <color rgb="FF301934"/>
      <name val="Calibri"/>
      <scheme val="minor"/>
    </font>
  </fonts>
  <fills count="105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48FF3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6E023"/>
        <bgColor indexed="64"/>
      </patternFill>
    </fill>
    <fill>
      <patternFill patternType="solid">
        <fgColor rgb="FF25E221"/>
        <bgColor indexed="64"/>
      </patternFill>
    </fill>
    <fill>
      <patternFill patternType="solid">
        <fgColor rgb="FF25E41F"/>
        <bgColor indexed="64"/>
      </patternFill>
    </fill>
    <fill>
      <patternFill patternType="solid">
        <fgColor rgb="FF25E61E"/>
        <bgColor indexed="64"/>
      </patternFill>
    </fill>
    <fill>
      <patternFill patternType="solid">
        <fgColor rgb="FF29CB32"/>
        <bgColor indexed="64"/>
      </patternFill>
    </fill>
    <fill>
      <patternFill patternType="solid">
        <fgColor rgb="FF6B9344"/>
        <bgColor indexed="64"/>
      </patternFill>
    </fill>
    <fill>
      <patternFill patternType="solid">
        <fgColor rgb="FF2EAA4C"/>
        <bgColor indexed="64"/>
      </patternFill>
    </fill>
    <fill>
      <patternFill patternType="solid">
        <fgColor rgb="FF328A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6EC18"/>
        <bgColor indexed="64"/>
      </patternFill>
    </fill>
    <fill>
      <patternFill patternType="solid">
        <fgColor rgb="FF357873"/>
        <bgColor indexed="64"/>
      </patternFill>
    </fill>
    <fill>
      <patternFill patternType="solid">
        <fgColor rgb="FF7E7B4F"/>
        <bgColor indexed="64"/>
      </patternFill>
    </fill>
    <fill>
      <patternFill patternType="solid">
        <fgColor rgb="FF25E81C"/>
        <bgColor indexed="64"/>
      </patternFill>
    </fill>
    <fill>
      <patternFill patternType="solid">
        <fgColor rgb="FF28D22E"/>
        <bgColor indexed="64"/>
      </patternFill>
    </fill>
    <fill>
      <patternFill patternType="solid">
        <fgColor rgb="FF28D12E"/>
        <bgColor indexed="64"/>
      </patternFill>
    </fill>
    <fill>
      <patternFill patternType="solid">
        <fgColor rgb="FF28D22D"/>
        <bgColor indexed="64"/>
      </patternFill>
    </fill>
    <fill>
      <patternFill patternType="solid">
        <fgColor rgb="FF32DC20"/>
        <bgColor indexed="64"/>
      </patternFill>
    </fill>
    <fill>
      <patternFill patternType="solid">
        <fgColor rgb="FF41C929"/>
        <bgColor indexed="64"/>
      </patternFill>
    </fill>
    <fill>
      <patternFill patternType="solid">
        <fgColor rgb="FF728A48"/>
        <bgColor indexed="64"/>
      </patternFill>
    </fill>
    <fill>
      <patternFill patternType="solid">
        <fgColor rgb="FF2CB841"/>
        <bgColor indexed="64"/>
      </patternFill>
    </fill>
    <fill>
      <patternFill patternType="solid">
        <fgColor rgb="FF27D52B"/>
        <bgColor indexed="64"/>
      </patternFill>
    </fill>
    <fill>
      <patternFill patternType="solid">
        <fgColor rgb="FF25E320"/>
        <bgColor indexed="64"/>
      </patternFill>
    </fill>
    <fill>
      <patternFill patternType="solid">
        <fgColor rgb="FF24EC19"/>
        <bgColor indexed="64"/>
      </patternFill>
    </fill>
    <fill>
      <patternFill patternType="solid">
        <fgColor rgb="FF27EB19"/>
        <bgColor indexed="64"/>
      </patternFill>
    </fill>
    <fill>
      <patternFill patternType="solid">
        <fgColor rgb="FF2FE11D"/>
        <bgColor indexed="64"/>
      </patternFill>
    </fill>
    <fill>
      <patternFill patternType="solid">
        <fgColor rgb="FF3AD324"/>
        <bgColor indexed="64"/>
      </patternFill>
    </fill>
    <fill>
      <patternFill patternType="solid">
        <fgColor rgb="FF53B234"/>
        <bgColor indexed="64"/>
      </patternFill>
    </fill>
    <fill>
      <patternFill patternType="solid">
        <fgColor rgb="FF309A58"/>
        <bgColor indexed="64"/>
      </patternFill>
    </fill>
    <fill>
      <patternFill patternType="solid">
        <fgColor rgb="FF29CC32"/>
        <bgColor indexed="64"/>
      </patternFill>
    </fill>
    <fill>
      <patternFill patternType="solid">
        <fgColor rgb="FF26DE24"/>
        <bgColor indexed="64"/>
      </patternFill>
    </fill>
    <fill>
      <patternFill patternType="solid">
        <fgColor rgb="FF92605C"/>
        <bgColor indexed="64"/>
      </patternFill>
    </fill>
    <fill>
      <patternFill patternType="solid">
        <fgColor rgb="FF31965C"/>
        <bgColor indexed="64"/>
      </patternFill>
    </fill>
    <fill>
      <patternFill patternType="solid">
        <fgColor rgb="FF2CB445"/>
        <bgColor indexed="64"/>
      </patternFill>
    </fill>
    <fill>
      <patternFill patternType="solid">
        <fgColor rgb="FF3AD225"/>
        <bgColor indexed="64"/>
      </patternFill>
    </fill>
    <fill>
      <patternFill patternType="solid">
        <fgColor rgb="FF51B533"/>
        <bgColor indexed="64"/>
      </patternFill>
    </fill>
    <fill>
      <patternFill patternType="solid">
        <fgColor rgb="FF67984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639E3E"/>
        <bgColor indexed="64"/>
      </patternFill>
    </fill>
    <fill>
      <patternFill patternType="solid">
        <fgColor rgb="FF31955C"/>
        <bgColor indexed="64"/>
      </patternFill>
    </fill>
    <fill>
      <patternFill patternType="solid">
        <fgColor rgb="FF49BF2E"/>
        <bgColor indexed="64"/>
      </patternFill>
    </fill>
    <fill>
      <patternFill patternType="solid">
        <fgColor rgb="FF2CB444"/>
        <bgColor indexed="64"/>
      </patternFill>
    </fill>
    <fill>
      <patternFill patternType="solid">
        <fgColor rgb="FF29CB33"/>
        <bgColor indexed="64"/>
      </patternFill>
    </fill>
    <fill>
      <patternFill patternType="solid">
        <fgColor rgb="FF33DB20"/>
        <bgColor indexed="64"/>
      </patternFill>
    </fill>
    <fill>
      <patternFill patternType="solid">
        <fgColor rgb="FF2CB245"/>
        <bgColor indexed="64"/>
      </patternFill>
    </fill>
    <fill>
      <patternFill patternType="solid">
        <fgColor rgb="FF6E8F45"/>
        <bgColor indexed="64"/>
      </patternFill>
    </fill>
    <fill>
      <patternFill patternType="solid">
        <fgColor rgb="FF2FA450"/>
        <bgColor indexed="64"/>
      </patternFill>
    </fill>
    <fill>
      <patternFill patternType="solid">
        <fgColor rgb="FF33DC20"/>
        <bgColor indexed="64"/>
      </patternFill>
    </fill>
    <fill>
      <patternFill patternType="solid">
        <fgColor rgb="FF25E61D"/>
        <bgColor indexed="64"/>
      </patternFill>
    </fill>
    <fill>
      <patternFill patternType="solid">
        <fgColor rgb="FF2AC636"/>
        <bgColor indexed="64"/>
      </patternFill>
    </fill>
    <fill>
      <patternFill patternType="solid">
        <fgColor rgb="FF3FCC28"/>
        <bgColor indexed="64"/>
      </patternFill>
    </fill>
    <fill>
      <patternFill patternType="solid">
        <fgColor rgb="FF5BA73A"/>
        <bgColor indexed="64"/>
      </patternFill>
    </fill>
    <fill>
      <patternFill patternType="solid">
        <fgColor rgb="FF309B57"/>
        <bgColor indexed="64"/>
      </patternFill>
    </fill>
    <fill>
      <patternFill patternType="solid">
        <fgColor rgb="FF4ABD2F"/>
        <bgColor indexed="64"/>
      </patternFill>
    </fill>
    <fill>
      <patternFill patternType="solid">
        <fgColor rgb="FF2AC338"/>
        <bgColor indexed="64"/>
      </patternFill>
    </fill>
    <fill>
      <patternFill patternType="solid">
        <fgColor rgb="FF25E51F"/>
        <bgColor indexed="64"/>
      </patternFill>
    </fill>
    <fill>
      <patternFill patternType="solid">
        <fgColor rgb="FF629F3E"/>
        <bgColor indexed="64"/>
      </patternFill>
    </fill>
    <fill>
      <patternFill patternType="solid">
        <fgColor rgb="FF328E62"/>
        <bgColor indexed="64"/>
      </patternFill>
    </fill>
    <fill>
      <patternFill patternType="solid">
        <fgColor rgb="FF2AC13A"/>
        <bgColor indexed="64"/>
      </patternFill>
    </fill>
    <fill>
      <patternFill patternType="solid">
        <fgColor rgb="FF2CB742"/>
        <bgColor indexed="64"/>
      </patternFill>
    </fill>
    <fill>
      <patternFill patternType="solid">
        <fgColor rgb="FF38D523"/>
        <bgColor indexed="64"/>
      </patternFill>
    </fill>
    <fill>
      <patternFill patternType="solid">
        <fgColor rgb="FF48C02E"/>
        <bgColor indexed="64"/>
      </patternFill>
    </fill>
    <fill>
      <patternFill patternType="solid">
        <fgColor rgb="FF328D62"/>
        <bgColor indexed="64"/>
      </patternFill>
    </fill>
    <fill>
      <patternFill patternType="solid">
        <fgColor rgb="FF4FB832"/>
        <bgColor indexed="64"/>
      </patternFill>
    </fill>
    <fill>
      <patternFill patternType="solid">
        <fgColor rgb="FF2DB147"/>
        <bgColor indexed="64"/>
      </patternFill>
    </fill>
    <fill>
      <patternFill patternType="solid">
        <fgColor rgb="FF58AB38"/>
        <bgColor indexed="64"/>
      </patternFill>
    </fill>
    <fill>
      <patternFill patternType="solid">
        <fgColor rgb="FF6B9443"/>
        <bgColor indexed="64"/>
      </patternFill>
    </fill>
    <fill>
      <patternFill patternType="solid">
        <fgColor rgb="FF5DA53B"/>
        <bgColor indexed="64"/>
      </patternFill>
    </fill>
    <fill>
      <patternFill patternType="solid">
        <fgColor rgb="FF2BBF3C"/>
        <bgColor indexed="64"/>
      </patternFill>
    </fill>
    <fill>
      <patternFill patternType="solid">
        <fgColor rgb="FF40CA29"/>
        <bgColor indexed="64"/>
      </patternFill>
    </fill>
    <fill>
      <patternFill patternType="solid">
        <fgColor rgb="FF2CB543"/>
        <bgColor indexed="64"/>
      </patternFill>
    </fill>
    <fill>
      <patternFill patternType="solid">
        <fgColor rgb="FF79814C"/>
        <bgColor indexed="64"/>
      </patternFill>
    </fill>
    <fill>
      <patternFill patternType="solid">
        <fgColor rgb="FF25E51E"/>
        <bgColor indexed="64"/>
      </patternFill>
    </fill>
    <fill>
      <patternFill patternType="solid">
        <fgColor rgb="FF395A89"/>
        <bgColor indexed="64"/>
      </patternFill>
    </fill>
    <fill>
      <patternFill patternType="solid">
        <fgColor rgb="FF2AE71B"/>
        <bgColor indexed="64"/>
      </patternFill>
    </fill>
    <fill>
      <patternFill patternType="solid">
        <fgColor rgb="FF78824C"/>
        <bgColor indexed="64"/>
      </patternFill>
    </fill>
    <fill>
      <patternFill patternType="solid">
        <fgColor rgb="FF31965B"/>
        <bgColor indexed="64"/>
      </patternFill>
    </fill>
    <fill>
      <patternFill patternType="solid">
        <fgColor rgb="FF30975A"/>
        <bgColor indexed="64"/>
      </patternFill>
    </fill>
    <fill>
      <patternFill patternType="solid">
        <fgColor rgb="FF56AF36"/>
        <bgColor indexed="64"/>
      </patternFill>
    </fill>
    <fill>
      <patternFill patternType="solid">
        <fgColor rgb="FF699642"/>
        <bgColor indexed="64"/>
      </patternFill>
    </fill>
    <fill>
      <patternFill patternType="solid">
        <fgColor rgb="FF708D46"/>
        <bgColor indexed="64"/>
      </patternFill>
    </fill>
    <fill>
      <patternFill patternType="solid">
        <fgColor rgb="FF708D47"/>
        <bgColor indexed="64"/>
      </patternFill>
    </fill>
    <fill>
      <patternFill patternType="solid">
        <fgColor rgb="FF6C9244"/>
        <bgColor indexed="64"/>
      </patternFill>
    </fill>
    <fill>
      <patternFill patternType="solid">
        <fgColor rgb="FF679941"/>
        <bgColor indexed="64"/>
      </patternFill>
    </fill>
    <fill>
      <patternFill patternType="solid">
        <fgColor rgb="FF5FA33C"/>
        <bgColor indexed="64"/>
      </patternFill>
    </fill>
    <fill>
      <patternFill patternType="solid">
        <fgColor rgb="FF4BBC2F"/>
        <bgColor indexed="64"/>
      </patternFill>
    </fill>
    <fill>
      <patternFill patternType="solid">
        <fgColor rgb="FF3DCF26"/>
        <bgColor indexed="64"/>
      </patternFill>
    </fill>
    <fill>
      <patternFill patternType="solid">
        <fgColor rgb="FF30E01E"/>
        <bgColor indexed="64"/>
      </patternFill>
    </fill>
    <fill>
      <patternFill patternType="solid">
        <fgColor rgb="FF29CD31"/>
        <bgColor indexed="64"/>
      </patternFill>
    </fill>
    <fill>
      <patternFill patternType="solid">
        <fgColor rgb="FF31945D"/>
        <bgColor indexed="64"/>
      </patternFill>
    </fill>
    <fill>
      <patternFill patternType="solid">
        <fgColor rgb="FF328F60"/>
        <bgColor indexed="64"/>
      </patternFill>
    </fill>
    <fill>
      <patternFill patternType="solid">
        <fgColor rgb="FF2EA550"/>
        <bgColor indexed="64"/>
      </patternFill>
    </fill>
    <fill>
      <patternFill patternType="solid">
        <fgColor rgb="FF367277"/>
        <bgColor indexed="64"/>
      </patternFill>
    </fill>
    <fill>
      <patternFill patternType="solid">
        <fgColor rgb="FF367575"/>
        <bgColor indexed="64"/>
      </patternFill>
    </fill>
    <fill>
      <patternFill patternType="solid">
        <fgColor rgb="FF31935E"/>
        <bgColor indexed="64"/>
      </patternFill>
    </fill>
    <fill>
      <patternFill patternType="solid">
        <fgColor rgb="FF357A71"/>
        <bgColor indexed="64"/>
      </patternFill>
    </fill>
    <fill>
      <patternFill patternType="solid">
        <fgColor rgb="FF33826A"/>
        <bgColor indexed="64"/>
      </patternFill>
    </fill>
    <fill>
      <patternFill patternType="solid">
        <fgColor rgb="FF2BBB3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165" fontId="0" fillId="4" borderId="0" xfId="1" applyNumberFormat="1" applyFont="1" applyFill="1" applyAlignment="1">
      <alignment horizontal="right"/>
    </xf>
    <xf numFmtId="165" fontId="0" fillId="5" borderId="0" xfId="1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8" borderId="0" xfId="0" applyFill="1" applyAlignment="1">
      <alignment horizontal="right"/>
    </xf>
    <xf numFmtId="0" fontId="0" fillId="9" borderId="0" xfId="0" applyFill="1" applyAlignment="1">
      <alignment horizontal="right"/>
    </xf>
    <xf numFmtId="0" fontId="0" fillId="5" borderId="0" xfId="0" applyFill="1" applyAlignment="1">
      <alignment horizontal="right"/>
    </xf>
    <xf numFmtId="2" fontId="0" fillId="4" borderId="0" xfId="1" applyNumberFormat="1" applyFont="1" applyFill="1" applyAlignment="1">
      <alignment horizontal="right"/>
    </xf>
    <xf numFmtId="2" fontId="0" fillId="10" borderId="0" xfId="1" applyNumberFormat="1" applyFont="1" applyFill="1" applyAlignment="1">
      <alignment horizontal="right"/>
    </xf>
    <xf numFmtId="2" fontId="0" fillId="11" borderId="0" xfId="1" applyNumberFormat="1" applyFont="1" applyFill="1" applyAlignment="1">
      <alignment horizontal="right"/>
    </xf>
    <xf numFmtId="2" fontId="0" fillId="12" borderId="0" xfId="1" applyNumberFormat="1" applyFont="1" applyFill="1" applyAlignment="1">
      <alignment horizontal="right"/>
    </xf>
    <xf numFmtId="2" fontId="0" fillId="5" borderId="0" xfId="1" applyNumberFormat="1" applyFont="1" applyFill="1" applyAlignment="1">
      <alignment horizontal="right"/>
    </xf>
    <xf numFmtId="0" fontId="0" fillId="4" borderId="0" xfId="0" applyNumberFormat="1" applyFill="1" applyAlignment="1">
      <alignment horizontal="right"/>
    </xf>
    <xf numFmtId="0" fontId="0" fillId="13" borderId="0" xfId="0" applyNumberFormat="1" applyFill="1" applyAlignment="1">
      <alignment horizontal="right"/>
    </xf>
    <xf numFmtId="0" fontId="0" fillId="14" borderId="0" xfId="0" applyNumberFormat="1" applyFill="1" applyAlignment="1">
      <alignment horizontal="right"/>
    </xf>
    <xf numFmtId="0" fontId="0" fillId="5" borderId="0" xfId="0" applyNumberFormat="1" applyFill="1" applyAlignment="1">
      <alignment horizontal="right"/>
    </xf>
    <xf numFmtId="165" fontId="0" fillId="4" borderId="0" xfId="0" applyNumberFormat="1" applyFill="1" applyAlignment="1">
      <alignment horizontal="right"/>
    </xf>
    <xf numFmtId="165" fontId="0" fillId="15" borderId="0" xfId="0" applyNumberFormat="1" applyFill="1" applyAlignment="1">
      <alignment horizontal="right"/>
    </xf>
    <xf numFmtId="165" fontId="0" fillId="5" borderId="0" xfId="0" applyNumberFormat="1" applyFill="1" applyAlignment="1">
      <alignment horizontal="right"/>
    </xf>
    <xf numFmtId="0" fontId="0" fillId="17" borderId="0" xfId="0" applyFill="1" applyAlignment="1">
      <alignment horizontal="right"/>
    </xf>
    <xf numFmtId="0" fontId="0" fillId="18" borderId="0" xfId="0" applyFill="1" applyAlignment="1">
      <alignment horizontal="right"/>
    </xf>
    <xf numFmtId="0" fontId="0" fillId="19" borderId="0" xfId="0" applyFill="1" applyAlignment="1">
      <alignment horizontal="right"/>
    </xf>
    <xf numFmtId="0" fontId="0" fillId="20" borderId="0" xfId="0" applyFill="1" applyAlignment="1">
      <alignment horizontal="right"/>
    </xf>
    <xf numFmtId="0" fontId="0" fillId="21" borderId="0" xfId="0" applyFill="1" applyAlignment="1">
      <alignment horizontal="right"/>
    </xf>
    <xf numFmtId="0" fontId="0" fillId="14" borderId="0" xfId="0" applyFill="1" applyAlignment="1">
      <alignment horizontal="right"/>
    </xf>
    <xf numFmtId="2" fontId="0" fillId="22" borderId="0" xfId="0" applyNumberFormat="1" applyFill="1" applyAlignment="1">
      <alignment horizontal="right"/>
    </xf>
    <xf numFmtId="2" fontId="0" fillId="23" borderId="0" xfId="0" applyNumberFormat="1" applyFill="1" applyAlignment="1">
      <alignment horizontal="right"/>
    </xf>
    <xf numFmtId="2" fontId="0" fillId="24" borderId="0" xfId="0" applyNumberFormat="1" applyFill="1" applyAlignment="1">
      <alignment horizontal="right"/>
    </xf>
    <xf numFmtId="2" fontId="0" fillId="14" borderId="0" xfId="0" applyNumberFormat="1" applyFill="1" applyAlignment="1">
      <alignment horizontal="right"/>
    </xf>
    <xf numFmtId="2" fontId="0" fillId="25" borderId="0" xfId="0" applyNumberFormat="1" applyFill="1" applyAlignment="1">
      <alignment horizontal="right"/>
    </xf>
    <xf numFmtId="2" fontId="0" fillId="26" borderId="0" xfId="0" applyNumberFormat="1" applyFill="1" applyAlignment="1">
      <alignment horizontal="right"/>
    </xf>
    <xf numFmtId="2" fontId="0" fillId="27" borderId="0" xfId="0" applyNumberFormat="1" applyFill="1" applyAlignment="1">
      <alignment horizontal="right"/>
    </xf>
    <xf numFmtId="2" fontId="0" fillId="28" borderId="0" xfId="0" applyNumberFormat="1" applyFill="1" applyAlignment="1">
      <alignment horizontal="right"/>
    </xf>
    <xf numFmtId="2" fontId="0" fillId="29" borderId="0" xfId="0" applyNumberFormat="1" applyFill="1" applyAlignment="1">
      <alignment horizontal="right"/>
    </xf>
    <xf numFmtId="2" fontId="0" fillId="30" borderId="0" xfId="0" applyNumberFormat="1" applyFill="1" applyAlignment="1">
      <alignment horizontal="right"/>
    </xf>
    <xf numFmtId="2" fontId="0" fillId="31" borderId="0" xfId="0" applyNumberFormat="1" applyFill="1" applyAlignment="1">
      <alignment horizontal="right"/>
    </xf>
    <xf numFmtId="2" fontId="0" fillId="32" borderId="0" xfId="0" applyNumberFormat="1" applyFill="1" applyAlignment="1">
      <alignment horizontal="right"/>
    </xf>
    <xf numFmtId="2" fontId="0" fillId="33" borderId="0" xfId="0" applyNumberFormat="1" applyFill="1" applyAlignment="1">
      <alignment horizontal="right"/>
    </xf>
    <xf numFmtId="2" fontId="0" fillId="34" borderId="0" xfId="0" applyNumberFormat="1" applyFill="1" applyAlignment="1">
      <alignment horizontal="right"/>
    </xf>
    <xf numFmtId="2" fontId="0" fillId="35" borderId="0" xfId="0" applyNumberFormat="1" applyFill="1" applyAlignment="1">
      <alignment horizontal="right"/>
    </xf>
    <xf numFmtId="2" fontId="0" fillId="18" borderId="0" xfId="0" applyNumberFormat="1" applyFill="1" applyAlignment="1">
      <alignment horizontal="right"/>
    </xf>
    <xf numFmtId="2" fontId="0" fillId="4" borderId="0" xfId="0" applyNumberFormat="1" applyFill="1" applyAlignment="1">
      <alignment horizontal="right"/>
    </xf>
    <xf numFmtId="2" fontId="0" fillId="5" borderId="0" xfId="0" applyNumberFormat="1" applyFill="1" applyAlignment="1">
      <alignment horizontal="right"/>
    </xf>
    <xf numFmtId="0" fontId="0" fillId="36" borderId="0" xfId="0" applyFill="1" applyAlignment="1">
      <alignment horizontal="right"/>
    </xf>
    <xf numFmtId="0" fontId="0" fillId="16" borderId="0" xfId="0" applyFill="1" applyAlignment="1">
      <alignment horizontal="right"/>
    </xf>
    <xf numFmtId="0" fontId="0" fillId="37" borderId="0" xfId="0" applyFill="1" applyAlignment="1">
      <alignment horizontal="right"/>
    </xf>
    <xf numFmtId="0" fontId="0" fillId="38" borderId="0" xfId="0" applyFill="1" applyAlignment="1">
      <alignment horizontal="right"/>
    </xf>
    <xf numFmtId="0" fontId="0" fillId="39" borderId="0" xfId="0" applyFill="1" applyAlignment="1">
      <alignment horizontal="right"/>
    </xf>
    <xf numFmtId="0" fontId="0" fillId="40" borderId="0" xfId="0" applyFill="1" applyAlignment="1">
      <alignment horizontal="right"/>
    </xf>
    <xf numFmtId="0" fontId="0" fillId="41" borderId="0" xfId="0" applyFill="1" applyAlignment="1">
      <alignment horizontal="right"/>
    </xf>
    <xf numFmtId="0" fontId="0" fillId="42" borderId="0" xfId="0" applyFill="1" applyAlignment="1">
      <alignment horizontal="right"/>
    </xf>
    <xf numFmtId="0" fontId="0" fillId="43" borderId="0" xfId="0" applyFill="1" applyAlignment="1">
      <alignment horizontal="right"/>
    </xf>
    <xf numFmtId="0" fontId="0" fillId="44" borderId="0" xfId="0" applyFill="1" applyAlignment="1">
      <alignment horizontal="right"/>
    </xf>
    <xf numFmtId="0" fontId="0" fillId="45" borderId="0" xfId="0" applyFill="1" applyAlignment="1">
      <alignment horizontal="right"/>
    </xf>
    <xf numFmtId="0" fontId="0" fillId="46" borderId="0" xfId="0" applyFill="1" applyAlignment="1">
      <alignment horizontal="right"/>
    </xf>
    <xf numFmtId="0" fontId="0" fillId="47" borderId="0" xfId="0" applyFill="1" applyAlignment="1">
      <alignment horizontal="right"/>
    </xf>
    <xf numFmtId="0" fontId="0" fillId="48" borderId="0" xfId="0" applyNumberFormat="1" applyFill="1" applyAlignment="1">
      <alignment horizontal="right"/>
    </xf>
    <xf numFmtId="0" fontId="0" fillId="49" borderId="0" xfId="0" applyNumberFormat="1" applyFill="1" applyAlignment="1">
      <alignment horizontal="right"/>
    </xf>
    <xf numFmtId="0" fontId="0" fillId="50" borderId="0" xfId="0" applyNumberFormat="1" applyFill="1" applyAlignment="1">
      <alignment horizontal="right"/>
    </xf>
    <xf numFmtId="0" fontId="0" fillId="51" borderId="0" xfId="0" applyNumberFormat="1" applyFill="1" applyAlignment="1">
      <alignment horizontal="right"/>
    </xf>
    <xf numFmtId="0" fontId="0" fillId="52" borderId="0" xfId="0" applyNumberFormat="1" applyFill="1" applyAlignment="1">
      <alignment horizontal="right"/>
    </xf>
    <xf numFmtId="0" fontId="0" fillId="28" borderId="0" xfId="0" applyNumberFormat="1" applyFill="1" applyAlignment="1">
      <alignment horizontal="right"/>
    </xf>
    <xf numFmtId="0" fontId="0" fillId="53" borderId="0" xfId="0" applyNumberFormat="1" applyFill="1" applyAlignment="1">
      <alignment horizontal="right"/>
    </xf>
    <xf numFmtId="0" fontId="0" fillId="54" borderId="0" xfId="0" applyNumberFormat="1" applyFill="1" applyAlignment="1">
      <alignment horizontal="right"/>
    </xf>
    <xf numFmtId="0" fontId="0" fillId="55" borderId="0" xfId="0" applyNumberFormat="1" applyFill="1" applyAlignment="1">
      <alignment horizontal="right"/>
    </xf>
    <xf numFmtId="0" fontId="0" fillId="56" borderId="0" xfId="0" applyNumberFormat="1" applyFill="1" applyAlignment="1">
      <alignment horizontal="right"/>
    </xf>
    <xf numFmtId="0" fontId="0" fillId="57" borderId="0" xfId="0" applyNumberFormat="1" applyFill="1" applyAlignment="1">
      <alignment horizontal="right"/>
    </xf>
    <xf numFmtId="0" fontId="0" fillId="58" borderId="0" xfId="0" applyNumberFormat="1" applyFill="1" applyAlignment="1">
      <alignment horizontal="right"/>
    </xf>
    <xf numFmtId="0" fontId="0" fillId="59" borderId="0" xfId="0" applyNumberFormat="1" applyFill="1" applyAlignment="1">
      <alignment horizontal="right"/>
    </xf>
    <xf numFmtId="0" fontId="0" fillId="60" borderId="0" xfId="0" applyNumberFormat="1" applyFill="1" applyAlignment="1">
      <alignment horizontal="right"/>
    </xf>
    <xf numFmtId="0" fontId="0" fillId="61" borderId="0" xfId="0" applyNumberFormat="1" applyFill="1" applyAlignment="1">
      <alignment horizontal="right"/>
    </xf>
    <xf numFmtId="0" fontId="0" fillId="62" borderId="0" xfId="0" applyNumberFormat="1" applyFill="1" applyAlignment="1">
      <alignment horizontal="right"/>
    </xf>
    <xf numFmtId="0" fontId="0" fillId="63" borderId="0" xfId="0" applyNumberFormat="1" applyFill="1" applyAlignment="1">
      <alignment horizontal="right"/>
    </xf>
    <xf numFmtId="0" fontId="0" fillId="64" borderId="0" xfId="0" applyNumberFormat="1" applyFill="1" applyAlignment="1">
      <alignment horizontal="right"/>
    </xf>
    <xf numFmtId="0" fontId="0" fillId="65" borderId="0" xfId="0" applyNumberFormat="1" applyFill="1" applyAlignment="1">
      <alignment horizontal="right"/>
    </xf>
    <xf numFmtId="0" fontId="0" fillId="66" borderId="0" xfId="0" applyNumberFormat="1" applyFill="1" applyAlignment="1">
      <alignment horizontal="right"/>
    </xf>
    <xf numFmtId="0" fontId="0" fillId="67" borderId="0" xfId="0" applyNumberFormat="1" applyFill="1" applyAlignment="1">
      <alignment horizontal="right"/>
    </xf>
    <xf numFmtId="0" fontId="0" fillId="68" borderId="0" xfId="0" applyNumberFormat="1" applyFill="1" applyAlignment="1">
      <alignment horizontal="right"/>
    </xf>
    <xf numFmtId="0" fontId="0" fillId="69" borderId="0" xfId="0" applyNumberFormat="1" applyFill="1" applyAlignment="1">
      <alignment horizontal="right"/>
    </xf>
    <xf numFmtId="0" fontId="0" fillId="70" borderId="0" xfId="0" applyNumberFormat="1" applyFill="1" applyAlignment="1">
      <alignment horizontal="right"/>
    </xf>
    <xf numFmtId="0" fontId="0" fillId="71" borderId="0" xfId="0" applyNumberFormat="1" applyFill="1" applyAlignment="1">
      <alignment horizontal="right"/>
    </xf>
    <xf numFmtId="0" fontId="0" fillId="72" borderId="0" xfId="0" applyNumberFormat="1" applyFill="1" applyAlignment="1">
      <alignment horizontal="right"/>
    </xf>
    <xf numFmtId="0" fontId="0" fillId="73" borderId="0" xfId="0" applyNumberFormat="1" applyFill="1" applyAlignment="1">
      <alignment horizontal="right"/>
    </xf>
    <xf numFmtId="0" fontId="0" fillId="74" borderId="0" xfId="0" applyNumberFormat="1" applyFill="1" applyAlignment="1">
      <alignment horizontal="right"/>
    </xf>
    <xf numFmtId="0" fontId="0" fillId="75" borderId="0" xfId="0" applyNumberFormat="1" applyFill="1" applyAlignment="1">
      <alignment horizontal="right"/>
    </xf>
    <xf numFmtId="0" fontId="0" fillId="76" borderId="0" xfId="0" applyNumberFormat="1" applyFill="1" applyAlignment="1">
      <alignment horizontal="right"/>
    </xf>
    <xf numFmtId="0" fontId="0" fillId="42" borderId="0" xfId="0" applyNumberFormat="1" applyFill="1" applyAlignment="1">
      <alignment horizontal="right"/>
    </xf>
    <xf numFmtId="0" fontId="0" fillId="43" borderId="0" xfId="0" applyNumberFormat="1" applyFill="1" applyAlignment="1">
      <alignment horizontal="right"/>
    </xf>
    <xf numFmtId="0" fontId="0" fillId="3" borderId="0" xfId="0" applyNumberFormat="1" applyFill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/>
    <xf numFmtId="165" fontId="0" fillId="14" borderId="0" xfId="1" applyNumberFormat="1" applyFont="1" applyFill="1" applyAlignment="1">
      <alignment horizontal="right"/>
    </xf>
    <xf numFmtId="2" fontId="0" fillId="42" borderId="0" xfId="1" applyNumberFormat="1" applyFont="1" applyFill="1" applyAlignment="1">
      <alignment horizontal="right"/>
    </xf>
    <xf numFmtId="2" fontId="0" fillId="77" borderId="0" xfId="1" applyNumberFormat="1" applyFont="1" applyFill="1" applyAlignment="1">
      <alignment horizontal="right"/>
    </xf>
    <xf numFmtId="2" fontId="0" fillId="14" borderId="0" xfId="1" applyNumberFormat="1" applyFont="1" applyFill="1" applyAlignment="1">
      <alignment horizontal="right"/>
    </xf>
    <xf numFmtId="165" fontId="0" fillId="43" borderId="0" xfId="0" applyNumberFormat="1" applyFill="1" applyAlignment="1">
      <alignment horizontal="right"/>
    </xf>
    <xf numFmtId="165" fontId="0" fillId="14" borderId="0" xfId="0" applyNumberFormat="1" applyFill="1" applyAlignment="1">
      <alignment horizontal="right"/>
    </xf>
    <xf numFmtId="165" fontId="0" fillId="78" borderId="0" xfId="0" applyNumberFormat="1" applyFill="1" applyAlignment="1">
      <alignment horizontal="right"/>
    </xf>
    <xf numFmtId="0" fontId="0" fillId="79" borderId="0" xfId="0" applyFill="1" applyAlignment="1">
      <alignment horizontal="right"/>
    </xf>
    <xf numFmtId="2" fontId="0" fillId="80" borderId="0" xfId="0" applyNumberFormat="1" applyFill="1" applyAlignment="1">
      <alignment horizontal="right"/>
    </xf>
    <xf numFmtId="2" fontId="0" fillId="81" borderId="0" xfId="0" applyNumberFormat="1" applyFill="1" applyAlignment="1">
      <alignment horizontal="right"/>
    </xf>
    <xf numFmtId="2" fontId="0" fillId="82" borderId="0" xfId="0" applyNumberFormat="1" applyFill="1" applyAlignment="1">
      <alignment horizontal="right"/>
    </xf>
    <xf numFmtId="2" fontId="0" fillId="43" borderId="0" xfId="0" applyNumberFormat="1" applyFill="1" applyAlignment="1">
      <alignment horizontal="right"/>
    </xf>
    <xf numFmtId="0" fontId="0" fillId="83" borderId="0" xfId="0" applyFill="1" applyAlignment="1">
      <alignment horizontal="right"/>
    </xf>
    <xf numFmtId="0" fontId="0" fillId="84" borderId="0" xfId="0" applyFill="1" applyAlignment="1">
      <alignment horizontal="right"/>
    </xf>
    <xf numFmtId="0" fontId="0" fillId="85" borderId="0" xfId="0" applyFill="1" applyAlignment="1">
      <alignment horizontal="right"/>
    </xf>
    <xf numFmtId="0" fontId="0" fillId="86" borderId="0" xfId="0" applyFill="1" applyAlignment="1">
      <alignment horizontal="right"/>
    </xf>
    <xf numFmtId="0" fontId="0" fillId="87" borderId="0" xfId="0" applyFill="1" applyAlignment="1">
      <alignment horizontal="right"/>
    </xf>
    <xf numFmtId="0" fontId="0" fillId="88" borderId="0" xfId="0" applyFill="1" applyAlignment="1">
      <alignment horizontal="right"/>
    </xf>
    <xf numFmtId="0" fontId="0" fillId="51" borderId="0" xfId="0" applyFill="1" applyAlignment="1">
      <alignment horizontal="right"/>
    </xf>
    <xf numFmtId="0" fontId="0" fillId="89" borderId="0" xfId="0" applyFill="1" applyAlignment="1">
      <alignment horizontal="right"/>
    </xf>
    <xf numFmtId="0" fontId="0" fillId="90" borderId="0" xfId="0" applyFill="1" applyAlignment="1">
      <alignment horizontal="right"/>
    </xf>
    <xf numFmtId="0" fontId="0" fillId="91" borderId="0" xfId="0" applyFill="1" applyAlignment="1">
      <alignment horizontal="right"/>
    </xf>
    <xf numFmtId="0" fontId="0" fillId="92" borderId="0" xfId="0" applyFill="1" applyAlignment="1">
      <alignment horizontal="right"/>
    </xf>
    <xf numFmtId="0" fontId="0" fillId="93" borderId="0" xfId="0" applyFill="1" applyAlignment="1">
      <alignment horizontal="right"/>
    </xf>
    <xf numFmtId="0" fontId="0" fillId="27" borderId="0" xfId="0" applyFill="1" applyAlignment="1">
      <alignment horizontal="right"/>
    </xf>
    <xf numFmtId="0" fontId="0" fillId="94" borderId="0" xfId="0" applyFill="1" applyAlignment="1">
      <alignment horizontal="right"/>
    </xf>
    <xf numFmtId="0" fontId="0" fillId="95" borderId="0" xfId="0" applyNumberFormat="1" applyFill="1" applyAlignment="1">
      <alignment horizontal="right"/>
    </xf>
    <xf numFmtId="0" fontId="0" fillId="96" borderId="0" xfId="0" applyNumberFormat="1" applyFill="1" applyAlignment="1">
      <alignment horizontal="right"/>
    </xf>
    <xf numFmtId="0" fontId="0" fillId="97" borderId="0" xfId="0" applyNumberFormat="1" applyFill="1" applyAlignment="1">
      <alignment horizontal="right"/>
    </xf>
    <xf numFmtId="0" fontId="0" fillId="98" borderId="0" xfId="0" applyNumberFormat="1" applyFill="1" applyAlignment="1">
      <alignment horizontal="right"/>
    </xf>
    <xf numFmtId="0" fontId="0" fillId="99" borderId="0" xfId="0" applyNumberFormat="1" applyFill="1" applyAlignment="1">
      <alignment horizontal="right"/>
    </xf>
    <xf numFmtId="0" fontId="0" fillId="100" borderId="0" xfId="0" applyNumberFormat="1" applyFill="1" applyAlignment="1">
      <alignment horizontal="right"/>
    </xf>
    <xf numFmtId="0" fontId="0" fillId="101" borderId="0" xfId="0" applyNumberFormat="1" applyFill="1" applyAlignment="1">
      <alignment horizontal="right"/>
    </xf>
    <xf numFmtId="0" fontId="0" fillId="102" borderId="0" xfId="0" applyNumberFormat="1" applyFill="1" applyAlignment="1">
      <alignment horizontal="right"/>
    </xf>
    <xf numFmtId="0" fontId="0" fillId="103" borderId="0" xfId="0" applyNumberFormat="1" applyFill="1" applyAlignment="1">
      <alignment horizontal="right"/>
    </xf>
    <xf numFmtId="0" fontId="3" fillId="5" borderId="0" xfId="0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165" fontId="0" fillId="0" borderId="4" xfId="1" applyNumberFormat="1" applyFont="1" applyFill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165" fontId="0" fillId="0" borderId="5" xfId="1" applyNumberFormat="1" applyFont="1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2" fontId="0" fillId="0" borderId="4" xfId="1" applyNumberFormat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right"/>
    </xf>
    <xf numFmtId="2" fontId="0" fillId="0" borderId="5" xfId="1" applyNumberFormat="1" applyFont="1" applyFill="1" applyBorder="1" applyAlignment="1">
      <alignment horizontal="right"/>
    </xf>
    <xf numFmtId="0" fontId="0" fillId="0" borderId="4" xfId="0" applyNumberFormat="1" applyFill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5" xfId="0" applyNumberFormat="1" applyFill="1" applyBorder="1" applyAlignment="1">
      <alignment horizontal="right"/>
    </xf>
    <xf numFmtId="165" fontId="0" fillId="0" borderId="4" xfId="0" applyNumberForma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5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0" fillId="104" borderId="0" xfId="0" applyFill="1"/>
    <xf numFmtId="0" fontId="0" fillId="104" borderId="0" xfId="0" applyFill="1" applyAlignment="1">
      <alignment horizontal="left"/>
    </xf>
    <xf numFmtId="0" fontId="0" fillId="104" borderId="0" xfId="0" applyFill="1" applyAlignment="1"/>
    <xf numFmtId="0" fontId="6" fillId="104" borderId="0" xfId="0" applyFont="1" applyFill="1" applyAlignment="1"/>
    <xf numFmtId="0" fontId="0" fillId="5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right"/>
    </xf>
    <xf numFmtId="165" fontId="0" fillId="4" borderId="0" xfId="1" applyNumberFormat="1" applyFont="1" applyFill="1" applyBorder="1" applyAlignment="1">
      <alignment horizontal="right"/>
    </xf>
    <xf numFmtId="165" fontId="0" fillId="5" borderId="5" xfId="1" applyNumberFormat="1" applyFont="1" applyFill="1" applyBorder="1" applyAlignment="1">
      <alignment horizontal="right"/>
    </xf>
    <xf numFmtId="0" fontId="0" fillId="5" borderId="4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6" borderId="0" xfId="0" applyFill="1" applyBorder="1" applyAlignment="1">
      <alignment horizontal="right"/>
    </xf>
    <xf numFmtId="0" fontId="0" fillId="7" borderId="0" xfId="0" applyFill="1" applyBorder="1" applyAlignment="1">
      <alignment horizontal="right"/>
    </xf>
    <xf numFmtId="0" fontId="0" fillId="8" borderId="0" xfId="0" applyFill="1" applyBorder="1" applyAlignment="1">
      <alignment horizontal="right"/>
    </xf>
    <xf numFmtId="0" fontId="0" fillId="9" borderId="0" xfId="0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2" fontId="0" fillId="5" borderId="4" xfId="1" applyNumberFormat="1" applyFont="1" applyFill="1" applyBorder="1" applyAlignment="1">
      <alignment horizontal="right"/>
    </xf>
    <xf numFmtId="2" fontId="0" fillId="4" borderId="0" xfId="1" applyNumberFormat="1" applyFont="1" applyFill="1" applyBorder="1" applyAlignment="1">
      <alignment horizontal="right"/>
    </xf>
    <xf numFmtId="2" fontId="0" fillId="10" borderId="0" xfId="1" applyNumberFormat="1" applyFont="1" applyFill="1" applyBorder="1" applyAlignment="1">
      <alignment horizontal="right"/>
    </xf>
    <xf numFmtId="2" fontId="0" fillId="11" borderId="0" xfId="1" applyNumberFormat="1" applyFont="1" applyFill="1" applyBorder="1" applyAlignment="1">
      <alignment horizontal="right"/>
    </xf>
    <xf numFmtId="2" fontId="0" fillId="12" borderId="0" xfId="1" applyNumberFormat="1" applyFont="1" applyFill="1" applyBorder="1" applyAlignment="1">
      <alignment horizontal="right"/>
    </xf>
    <xf numFmtId="2" fontId="0" fillId="5" borderId="5" xfId="1" applyNumberFormat="1" applyFont="1" applyFill="1" applyBorder="1" applyAlignment="1">
      <alignment horizontal="right"/>
    </xf>
    <xf numFmtId="0" fontId="0" fillId="5" borderId="4" xfId="0" applyNumberFormat="1" applyFill="1" applyBorder="1" applyAlignment="1">
      <alignment horizontal="right"/>
    </xf>
    <xf numFmtId="0" fontId="0" fillId="4" borderId="0" xfId="0" applyNumberFormat="1" applyFill="1" applyBorder="1" applyAlignment="1">
      <alignment horizontal="right"/>
    </xf>
    <xf numFmtId="0" fontId="0" fillId="13" borderId="0" xfId="0" applyNumberFormat="1" applyFill="1" applyBorder="1" applyAlignment="1">
      <alignment horizontal="right"/>
    </xf>
    <xf numFmtId="0" fontId="0" fillId="14" borderId="0" xfId="0" applyNumberFormat="1" applyFill="1" applyBorder="1" applyAlignment="1">
      <alignment horizontal="right"/>
    </xf>
    <xf numFmtId="0" fontId="0" fillId="5" borderId="5" xfId="0" applyNumberFormat="1" applyFill="1" applyBorder="1" applyAlignment="1">
      <alignment horizontal="right"/>
    </xf>
    <xf numFmtId="165" fontId="0" fillId="5" borderId="4" xfId="0" applyNumberFormat="1" applyFill="1" applyBorder="1" applyAlignment="1">
      <alignment horizontal="right"/>
    </xf>
    <xf numFmtId="165" fontId="0" fillId="4" borderId="0" xfId="0" applyNumberFormat="1" applyFill="1" applyBorder="1" applyAlignment="1">
      <alignment horizontal="right"/>
    </xf>
    <xf numFmtId="165" fontId="0" fillId="15" borderId="0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0" fillId="19" borderId="0" xfId="0" applyFill="1" applyBorder="1" applyAlignment="1">
      <alignment horizontal="right"/>
    </xf>
    <xf numFmtId="0" fontId="0" fillId="20" borderId="0" xfId="0" applyFill="1" applyBorder="1" applyAlignment="1">
      <alignment horizontal="right"/>
    </xf>
    <xf numFmtId="0" fontId="0" fillId="21" borderId="0" xfId="0" applyFill="1" applyBorder="1" applyAlignment="1">
      <alignment horizontal="right"/>
    </xf>
    <xf numFmtId="0" fontId="0" fillId="14" borderId="0" xfId="0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2" fontId="0" fillId="5" borderId="4" xfId="0" applyNumberFormat="1" applyFill="1" applyBorder="1" applyAlignment="1">
      <alignment horizontal="right"/>
    </xf>
    <xf numFmtId="2" fontId="0" fillId="22" borderId="0" xfId="0" applyNumberFormat="1" applyFill="1" applyBorder="1" applyAlignment="1">
      <alignment horizontal="right"/>
    </xf>
    <xf numFmtId="2" fontId="0" fillId="23" borderId="0" xfId="0" applyNumberFormat="1" applyFill="1" applyBorder="1" applyAlignment="1">
      <alignment horizontal="right"/>
    </xf>
    <xf numFmtId="2" fontId="0" fillId="24" borderId="0" xfId="0" applyNumberFormat="1" applyFill="1" applyBorder="1" applyAlignment="1">
      <alignment horizontal="right"/>
    </xf>
    <xf numFmtId="2" fontId="0" fillId="14" borderId="0" xfId="0" applyNumberFormat="1" applyFill="1" applyBorder="1" applyAlignment="1">
      <alignment horizontal="right"/>
    </xf>
    <xf numFmtId="2" fontId="0" fillId="25" borderId="0" xfId="0" applyNumberFormat="1" applyFill="1" applyBorder="1" applyAlignment="1">
      <alignment horizontal="right"/>
    </xf>
    <xf numFmtId="2" fontId="0" fillId="26" borderId="0" xfId="0" applyNumberFormat="1" applyFill="1" applyBorder="1" applyAlignment="1">
      <alignment horizontal="right"/>
    </xf>
    <xf numFmtId="2" fontId="0" fillId="27" borderId="0" xfId="0" applyNumberFormat="1" applyFill="1" applyBorder="1" applyAlignment="1">
      <alignment horizontal="right"/>
    </xf>
    <xf numFmtId="2" fontId="0" fillId="28" borderId="0" xfId="0" applyNumberFormat="1" applyFill="1" applyBorder="1" applyAlignment="1">
      <alignment horizontal="right"/>
    </xf>
    <xf numFmtId="2" fontId="0" fillId="29" borderId="0" xfId="0" applyNumberFormat="1" applyFill="1" applyBorder="1" applyAlignment="1">
      <alignment horizontal="right"/>
    </xf>
    <xf numFmtId="2" fontId="0" fillId="30" borderId="0" xfId="0" applyNumberFormat="1" applyFill="1" applyBorder="1" applyAlignment="1">
      <alignment horizontal="right"/>
    </xf>
    <xf numFmtId="2" fontId="0" fillId="31" borderId="0" xfId="0" applyNumberFormat="1" applyFill="1" applyBorder="1" applyAlignment="1">
      <alignment horizontal="right"/>
    </xf>
    <xf numFmtId="2" fontId="0" fillId="32" borderId="0" xfId="0" applyNumberFormat="1" applyFill="1" applyBorder="1" applyAlignment="1">
      <alignment horizontal="right"/>
    </xf>
    <xf numFmtId="2" fontId="0" fillId="33" borderId="0" xfId="0" applyNumberFormat="1" applyFill="1" applyBorder="1" applyAlignment="1">
      <alignment horizontal="right"/>
    </xf>
    <xf numFmtId="2" fontId="0" fillId="34" borderId="0" xfId="0" applyNumberFormat="1" applyFill="1" applyBorder="1" applyAlignment="1">
      <alignment horizontal="right"/>
    </xf>
    <xf numFmtId="2" fontId="0" fillId="35" borderId="0" xfId="0" applyNumberFormat="1" applyFill="1" applyBorder="1" applyAlignment="1">
      <alignment horizontal="right"/>
    </xf>
    <xf numFmtId="2" fontId="0" fillId="18" borderId="0" xfId="0" applyNumberFormat="1" applyFill="1" applyBorder="1" applyAlignment="1">
      <alignment horizontal="right"/>
    </xf>
    <xf numFmtId="2" fontId="0" fillId="4" borderId="0" xfId="0" applyNumberFormat="1" applyFill="1" applyBorder="1" applyAlignment="1">
      <alignment horizontal="right"/>
    </xf>
    <xf numFmtId="2" fontId="0" fillId="5" borderId="5" xfId="0" applyNumberFormat="1" applyFill="1" applyBorder="1" applyAlignment="1">
      <alignment horizontal="right"/>
    </xf>
    <xf numFmtId="0" fontId="0" fillId="16" borderId="0" xfId="0" applyFill="1" applyBorder="1" applyAlignment="1">
      <alignment horizontal="right"/>
    </xf>
    <xf numFmtId="0" fontId="0" fillId="37" borderId="0" xfId="0" applyFill="1" applyBorder="1" applyAlignment="1">
      <alignment horizontal="right"/>
    </xf>
    <xf numFmtId="0" fontId="0" fillId="38" borderId="0" xfId="0" applyFill="1" applyBorder="1" applyAlignment="1">
      <alignment horizontal="right"/>
    </xf>
    <xf numFmtId="0" fontId="0" fillId="39" borderId="0" xfId="0" applyFill="1" applyBorder="1" applyAlignment="1">
      <alignment horizontal="right"/>
    </xf>
    <xf numFmtId="0" fontId="0" fillId="40" borderId="0" xfId="0" applyFill="1" applyBorder="1" applyAlignment="1">
      <alignment horizontal="right"/>
    </xf>
    <xf numFmtId="0" fontId="0" fillId="41" borderId="0" xfId="0" applyFill="1" applyBorder="1" applyAlignment="1">
      <alignment horizontal="right"/>
    </xf>
    <xf numFmtId="0" fontId="0" fillId="17" borderId="0" xfId="0" applyFill="1" applyBorder="1" applyAlignment="1">
      <alignment horizontal="right"/>
    </xf>
    <xf numFmtId="0" fontId="0" fillId="36" borderId="0" xfId="0" applyFill="1" applyBorder="1" applyAlignment="1">
      <alignment horizontal="right"/>
    </xf>
    <xf numFmtId="0" fontId="0" fillId="42" borderId="0" xfId="0" applyFill="1" applyBorder="1" applyAlignment="1">
      <alignment horizontal="right"/>
    </xf>
    <xf numFmtId="0" fontId="0" fillId="43" borderId="0" xfId="0" applyFill="1" applyBorder="1" applyAlignment="1">
      <alignment horizontal="right"/>
    </xf>
    <xf numFmtId="0" fontId="0" fillId="43" borderId="5" xfId="0" applyFill="1" applyBorder="1" applyAlignment="1">
      <alignment horizontal="right"/>
    </xf>
    <xf numFmtId="0" fontId="0" fillId="44" borderId="0" xfId="0" applyFill="1" applyBorder="1" applyAlignment="1">
      <alignment horizontal="right"/>
    </xf>
    <xf numFmtId="0" fontId="0" fillId="45" borderId="0" xfId="0" applyFill="1" applyBorder="1" applyAlignment="1">
      <alignment horizontal="right"/>
    </xf>
    <xf numFmtId="0" fontId="0" fillId="46" borderId="0" xfId="0" applyFill="1" applyBorder="1" applyAlignment="1">
      <alignment horizontal="right"/>
    </xf>
    <xf numFmtId="0" fontId="0" fillId="47" borderId="0" xfId="0" applyFill="1" applyBorder="1" applyAlignment="1">
      <alignment horizontal="right"/>
    </xf>
    <xf numFmtId="0" fontId="0" fillId="48" borderId="0" xfId="0" applyNumberFormat="1" applyFill="1" applyBorder="1" applyAlignment="1">
      <alignment horizontal="right"/>
    </xf>
    <xf numFmtId="0" fontId="0" fillId="49" borderId="0" xfId="0" applyNumberFormat="1" applyFill="1" applyBorder="1" applyAlignment="1">
      <alignment horizontal="right"/>
    </xf>
    <xf numFmtId="0" fontId="0" fillId="50" borderId="0" xfId="0" applyNumberFormat="1" applyFill="1" applyBorder="1" applyAlignment="1">
      <alignment horizontal="right"/>
    </xf>
    <xf numFmtId="0" fontId="0" fillId="51" borderId="0" xfId="0" applyNumberFormat="1" applyFill="1" applyBorder="1" applyAlignment="1">
      <alignment horizontal="right"/>
    </xf>
    <xf numFmtId="0" fontId="0" fillId="52" borderId="0" xfId="0" applyNumberFormat="1" applyFill="1" applyBorder="1" applyAlignment="1">
      <alignment horizontal="right"/>
    </xf>
    <xf numFmtId="0" fontId="0" fillId="28" borderId="0" xfId="0" applyNumberFormat="1" applyFill="1" applyBorder="1" applyAlignment="1">
      <alignment horizontal="right"/>
    </xf>
    <xf numFmtId="0" fontId="0" fillId="53" borderId="0" xfId="0" applyNumberFormat="1" applyFill="1" applyBorder="1" applyAlignment="1">
      <alignment horizontal="right"/>
    </xf>
    <xf numFmtId="0" fontId="0" fillId="54" borderId="0" xfId="0" applyNumberFormat="1" applyFill="1" applyBorder="1" applyAlignment="1">
      <alignment horizontal="right"/>
    </xf>
    <xf numFmtId="0" fontId="0" fillId="55" borderId="0" xfId="0" applyNumberFormat="1" applyFill="1" applyBorder="1" applyAlignment="1">
      <alignment horizontal="right"/>
    </xf>
    <xf numFmtId="0" fontId="0" fillId="56" borderId="0" xfId="0" applyNumberFormat="1" applyFill="1" applyBorder="1" applyAlignment="1">
      <alignment horizontal="right"/>
    </xf>
    <xf numFmtId="0" fontId="0" fillId="57" borderId="0" xfId="0" applyNumberFormat="1" applyFill="1" applyBorder="1" applyAlignment="1">
      <alignment horizontal="right"/>
    </xf>
    <xf numFmtId="0" fontId="0" fillId="58" borderId="0" xfId="0" applyNumberFormat="1" applyFill="1" applyBorder="1" applyAlignment="1">
      <alignment horizontal="right"/>
    </xf>
    <xf numFmtId="0" fontId="0" fillId="59" borderId="0" xfId="0" applyNumberFormat="1" applyFill="1" applyBorder="1" applyAlignment="1">
      <alignment horizontal="right"/>
    </xf>
    <xf numFmtId="0" fontId="0" fillId="60" borderId="0" xfId="0" applyNumberFormat="1" applyFill="1" applyBorder="1" applyAlignment="1">
      <alignment horizontal="right"/>
    </xf>
    <xf numFmtId="0" fontId="0" fillId="61" borderId="0" xfId="0" applyNumberFormat="1" applyFill="1" applyBorder="1" applyAlignment="1">
      <alignment horizontal="right"/>
    </xf>
    <xf numFmtId="0" fontId="0" fillId="62" borderId="0" xfId="0" applyNumberFormat="1" applyFill="1" applyBorder="1" applyAlignment="1">
      <alignment horizontal="right"/>
    </xf>
    <xf numFmtId="0" fontId="0" fillId="63" borderId="0" xfId="0" applyNumberFormat="1" applyFill="1" applyBorder="1" applyAlignment="1">
      <alignment horizontal="right"/>
    </xf>
    <xf numFmtId="0" fontId="0" fillId="64" borderId="0" xfId="0" applyNumberFormat="1" applyFill="1" applyBorder="1" applyAlignment="1">
      <alignment horizontal="right"/>
    </xf>
    <xf numFmtId="0" fontId="0" fillId="65" borderId="0" xfId="0" applyNumberFormat="1" applyFill="1" applyBorder="1" applyAlignment="1">
      <alignment horizontal="right"/>
    </xf>
    <xf numFmtId="0" fontId="0" fillId="66" borderId="0" xfId="0" applyNumberFormat="1" applyFill="1" applyBorder="1" applyAlignment="1">
      <alignment horizontal="right"/>
    </xf>
    <xf numFmtId="0" fontId="0" fillId="67" borderId="0" xfId="0" applyNumberFormat="1" applyFill="1" applyBorder="1" applyAlignment="1">
      <alignment horizontal="right"/>
    </xf>
    <xf numFmtId="0" fontId="0" fillId="68" borderId="0" xfId="0" applyNumberFormat="1" applyFill="1" applyBorder="1" applyAlignment="1">
      <alignment horizontal="right"/>
    </xf>
    <xf numFmtId="0" fontId="0" fillId="69" borderId="0" xfId="0" applyNumberFormat="1" applyFill="1" applyBorder="1" applyAlignment="1">
      <alignment horizontal="right"/>
    </xf>
    <xf numFmtId="0" fontId="0" fillId="70" borderId="0" xfId="0" applyNumberFormat="1" applyFill="1" applyBorder="1" applyAlignment="1">
      <alignment horizontal="right"/>
    </xf>
    <xf numFmtId="0" fontId="0" fillId="71" borderId="0" xfId="0" applyNumberFormat="1" applyFill="1" applyBorder="1" applyAlignment="1">
      <alignment horizontal="right"/>
    </xf>
    <xf numFmtId="0" fontId="0" fillId="72" borderId="0" xfId="0" applyNumberFormat="1" applyFill="1" applyBorder="1" applyAlignment="1">
      <alignment horizontal="right"/>
    </xf>
    <xf numFmtId="0" fontId="0" fillId="73" borderId="0" xfId="0" applyNumberFormat="1" applyFill="1" applyBorder="1" applyAlignment="1">
      <alignment horizontal="right"/>
    </xf>
    <xf numFmtId="0" fontId="0" fillId="74" borderId="0" xfId="0" applyNumberFormat="1" applyFill="1" applyBorder="1" applyAlignment="1">
      <alignment horizontal="right"/>
    </xf>
    <xf numFmtId="0" fontId="0" fillId="75" borderId="0" xfId="0" applyNumberFormat="1" applyFill="1" applyBorder="1" applyAlignment="1">
      <alignment horizontal="right"/>
    </xf>
    <xf numFmtId="0" fontId="0" fillId="76" borderId="0" xfId="0" applyNumberFormat="1" applyFill="1" applyBorder="1" applyAlignment="1">
      <alignment horizontal="right"/>
    </xf>
    <xf numFmtId="0" fontId="0" fillId="43" borderId="0" xfId="0" applyNumberFormat="1" applyFill="1" applyBorder="1" applyAlignment="1">
      <alignment horizontal="right"/>
    </xf>
    <xf numFmtId="0" fontId="0" fillId="42" borderId="0" xfId="0" applyNumberFormat="1" applyFill="1" applyBorder="1" applyAlignment="1">
      <alignment horizontal="right"/>
    </xf>
    <xf numFmtId="0" fontId="0" fillId="3" borderId="0" xfId="0" applyNumberFormat="1" applyFill="1" applyBorder="1" applyAlignment="1">
      <alignment horizontal="right"/>
    </xf>
    <xf numFmtId="0" fontId="0" fillId="3" borderId="5" xfId="0" applyNumberForma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0" fontId="3" fillId="3" borderId="5" xfId="0" applyFont="1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5" borderId="0" xfId="0" applyFill="1"/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</xdr:row>
      <xdr:rowOff>0</xdr:rowOff>
    </xdr:from>
    <xdr:to>
      <xdr:col>13</xdr:col>
      <xdr:colOff>0</xdr:colOff>
      <xdr:row>24</xdr:row>
      <xdr:rowOff>0</xdr:rowOff>
    </xdr:to>
    <xdr:pic>
      <xdr:nvPicPr>
        <xdr:cNvPr id="2" name="Legends">
          <a:extLst>
            <a:ext uri="{FF2B5EF4-FFF2-40B4-BE49-F238E27FC236}">
              <a16:creationId xmlns:a16="http://schemas.microsoft.com/office/drawing/2014/main" id="{F0596B95-C384-654D-962F-F53BF2545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1714500"/>
          <a:ext cx="6858000" cy="285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7187CE8-911B-C544-9CB3-50B58E73E364}">
  <we:reference id="3132fb22-f137-4281-add9-18b424a649dd" version="3.0.0.16" store="EXCatalog" storeType="EXCatalog"/>
  <we:alternateReferences/>
  <we:properties/>
  <we:bindings/>
  <we:snapshot xmlns:r="http://schemas.openxmlformats.org/officeDocument/2006/relationships"/>
  <we:extLst>
    <a:ext xmlns:a="http://schemas.openxmlformats.org/drawingml/2006/main" uri="{7C84B067-C214-45C3-A712-C9D94CD141B2}">
      <we:customFunctionIdList>
        <we:customFunctionIds>_xldudf_SPARK_CONCAT</we:customFunctionIds>
        <we:customFunctionIds>_xldudf_SPARK_TEXTJOIN</we:customFunctionIds>
        <we:customFunctionIds>_xldudf_SPARK_MVALUE</we:customFunctionIds>
        <we:customFunctionIds>_xldudf_SPARK_UNIQUEELEMENTS</we:customFunctionIds>
        <we:customFunctionIds>_xldudf_SPARK_UDFCALLAPI</we:customFunctionIds>
      </we:customFunctionIdList>
    </a:ext>
  </we:extLst>
</we:webextension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D143-1B9E-4013-B60B-2F790B3B9B23}">
  <sheetPr codeName="Sheet2"/>
  <dimension ref="A1:V25"/>
  <sheetViews>
    <sheetView topLeftCell="J1" zoomScale="130" zoomScaleNormal="130" workbookViewId="0">
      <selection activeCell="C5" sqref="C5:V20"/>
    </sheetView>
  </sheetViews>
  <sheetFormatPr baseColWidth="10" defaultColWidth="8.83203125" defaultRowHeight="15" x14ac:dyDescent="0.2"/>
  <cols>
    <col min="2" max="2" width="43.33203125" customWidth="1"/>
  </cols>
  <sheetData>
    <row r="1" spans="1:22" ht="19" x14ac:dyDescent="0.25">
      <c r="A1" s="165" t="s">
        <v>41</v>
      </c>
      <c r="B1" s="166" t="s">
        <v>43</v>
      </c>
      <c r="C1" s="137"/>
      <c r="D1" s="137"/>
      <c r="E1" s="137"/>
      <c r="F1" s="137"/>
      <c r="G1" s="137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9" x14ac:dyDescent="0.25">
      <c r="A2" s="165" t="s">
        <v>42</v>
      </c>
      <c r="B2" s="166" t="s">
        <v>48</v>
      </c>
      <c r="C2" s="137"/>
      <c r="D2" s="137"/>
      <c r="E2" s="137"/>
      <c r="F2" s="137"/>
      <c r="G2" s="13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9" x14ac:dyDescent="0.25">
      <c r="A3" s="165" t="s">
        <v>44</v>
      </c>
      <c r="B3" s="166" t="s">
        <v>45</v>
      </c>
      <c r="C3" s="137"/>
      <c r="D3" s="137"/>
      <c r="E3" s="137"/>
      <c r="F3" s="137"/>
      <c r="G3" s="137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3" t="s">
        <v>3</v>
      </c>
      <c r="B5" s="1" t="s">
        <v>0</v>
      </c>
      <c r="C5" s="139">
        <v>1</v>
      </c>
      <c r="D5" s="140">
        <v>2</v>
      </c>
      <c r="E5" s="140">
        <v>3</v>
      </c>
      <c r="F5" s="140">
        <v>4</v>
      </c>
      <c r="G5" s="140">
        <v>5</v>
      </c>
      <c r="H5" s="140">
        <v>6</v>
      </c>
      <c r="I5" s="140">
        <v>7</v>
      </c>
      <c r="J5" s="140">
        <v>8</v>
      </c>
      <c r="K5" s="140">
        <v>9</v>
      </c>
      <c r="L5" s="140">
        <v>10</v>
      </c>
      <c r="M5" s="140">
        <v>11</v>
      </c>
      <c r="N5" s="140">
        <v>12</v>
      </c>
      <c r="O5" s="140">
        <v>13</v>
      </c>
      <c r="P5" s="140">
        <v>14</v>
      </c>
      <c r="Q5" s="140">
        <v>15</v>
      </c>
      <c r="R5" s="140">
        <v>16</v>
      </c>
      <c r="S5" s="140">
        <v>17</v>
      </c>
      <c r="T5" s="140">
        <v>18</v>
      </c>
      <c r="U5" s="140">
        <v>19</v>
      </c>
      <c r="V5" s="141">
        <v>20</v>
      </c>
    </row>
    <row r="6" spans="1:22" x14ac:dyDescent="0.2">
      <c r="A6" s="3" t="s">
        <v>4</v>
      </c>
      <c r="B6" s="1" t="s">
        <v>2</v>
      </c>
      <c r="C6" s="142">
        <f>232.44+C5*4.321</f>
        <v>236.761</v>
      </c>
      <c r="D6" s="143">
        <f t="shared" ref="D6:V6" si="0">232.44+D5*4.321</f>
        <v>241.08199999999999</v>
      </c>
      <c r="E6" s="143">
        <f t="shared" si="0"/>
        <v>245.40299999999999</v>
      </c>
      <c r="F6" s="143">
        <f t="shared" si="0"/>
        <v>249.72399999999999</v>
      </c>
      <c r="G6" s="143">
        <f t="shared" si="0"/>
        <v>254.04499999999999</v>
      </c>
      <c r="H6" s="143">
        <f t="shared" si="0"/>
        <v>258.36599999999999</v>
      </c>
      <c r="I6" s="143">
        <f t="shared" si="0"/>
        <v>262.68700000000001</v>
      </c>
      <c r="J6" s="143">
        <f t="shared" si="0"/>
        <v>267.00799999999998</v>
      </c>
      <c r="K6" s="143">
        <f t="shared" si="0"/>
        <v>271.32900000000001</v>
      </c>
      <c r="L6" s="143">
        <f t="shared" si="0"/>
        <v>275.64999999999998</v>
      </c>
      <c r="M6" s="143">
        <f t="shared" si="0"/>
        <v>279.971</v>
      </c>
      <c r="N6" s="143">
        <f t="shared" si="0"/>
        <v>284.29199999999997</v>
      </c>
      <c r="O6" s="143">
        <f t="shared" si="0"/>
        <v>288.613</v>
      </c>
      <c r="P6" s="143">
        <f t="shared" si="0"/>
        <v>292.93399999999997</v>
      </c>
      <c r="Q6" s="143">
        <f t="shared" si="0"/>
        <v>297.255</v>
      </c>
      <c r="R6" s="143">
        <f t="shared" si="0"/>
        <v>301.57600000000002</v>
      </c>
      <c r="S6" s="143">
        <f t="shared" si="0"/>
        <v>305.89699999999999</v>
      </c>
      <c r="T6" s="143">
        <f t="shared" si="0"/>
        <v>310.21799999999996</v>
      </c>
      <c r="U6" s="143">
        <f t="shared" si="0"/>
        <v>314.53899999999999</v>
      </c>
      <c r="V6" s="144">
        <f t="shared" si="0"/>
        <v>318.86</v>
      </c>
    </row>
    <row r="7" spans="1:22" x14ac:dyDescent="0.2">
      <c r="A7" s="3" t="s">
        <v>5</v>
      </c>
      <c r="B7" s="1" t="s">
        <v>1</v>
      </c>
      <c r="C7" s="145">
        <v>100</v>
      </c>
      <c r="D7" s="146">
        <f>C7+4.22</f>
        <v>104.22</v>
      </c>
      <c r="E7" s="146">
        <f t="shared" ref="E7:F7" si="1">D7+4.22</f>
        <v>108.44</v>
      </c>
      <c r="F7" s="146">
        <f t="shared" si="1"/>
        <v>112.66</v>
      </c>
      <c r="G7" s="146">
        <f>F7+5.22</f>
        <v>117.88</v>
      </c>
      <c r="H7" s="146">
        <f t="shared" ref="H7:K7" si="2">G7+5.22</f>
        <v>123.1</v>
      </c>
      <c r="I7" s="146">
        <f t="shared" si="2"/>
        <v>128.32</v>
      </c>
      <c r="J7" s="146">
        <f t="shared" si="2"/>
        <v>133.54</v>
      </c>
      <c r="K7" s="146">
        <f t="shared" si="2"/>
        <v>138.76</v>
      </c>
      <c r="L7" s="146">
        <f>K7+6.22</f>
        <v>144.97999999999999</v>
      </c>
      <c r="M7" s="146">
        <f t="shared" ref="M7:P7" si="3">L7+6.22</f>
        <v>151.19999999999999</v>
      </c>
      <c r="N7" s="146">
        <f t="shared" si="3"/>
        <v>157.41999999999999</v>
      </c>
      <c r="O7" s="146">
        <f t="shared" si="3"/>
        <v>163.63999999999999</v>
      </c>
      <c r="P7" s="146">
        <f t="shared" si="3"/>
        <v>169.85999999999999</v>
      </c>
      <c r="Q7" s="146">
        <f>P7+7.22</f>
        <v>177.07999999999998</v>
      </c>
      <c r="R7" s="146">
        <f t="shared" ref="R7:U7" si="4">Q7+7.22</f>
        <v>184.29999999999998</v>
      </c>
      <c r="S7" s="146">
        <f t="shared" si="4"/>
        <v>191.51999999999998</v>
      </c>
      <c r="T7" s="146">
        <f t="shared" si="4"/>
        <v>198.73999999999998</v>
      </c>
      <c r="U7" s="146">
        <f t="shared" si="4"/>
        <v>205.95999999999998</v>
      </c>
      <c r="V7" s="147">
        <f>U7+8.22</f>
        <v>214.17999999999998</v>
      </c>
    </row>
    <row r="8" spans="1:22" x14ac:dyDescent="0.2">
      <c r="A8" s="3" t="s">
        <v>6</v>
      </c>
      <c r="B8" s="1" t="s">
        <v>29</v>
      </c>
      <c r="C8" s="148">
        <f>232.44+C5*4.321</f>
        <v>236.761</v>
      </c>
      <c r="D8" s="149">
        <f t="shared" ref="D8:V8" si="5">232.44+D5*4.321</f>
        <v>241.08199999999999</v>
      </c>
      <c r="E8" s="149">
        <f t="shared" si="5"/>
        <v>245.40299999999999</v>
      </c>
      <c r="F8" s="149">
        <f t="shared" si="5"/>
        <v>249.72399999999999</v>
      </c>
      <c r="G8" s="149">
        <f t="shared" si="5"/>
        <v>254.04499999999999</v>
      </c>
      <c r="H8" s="149">
        <f t="shared" si="5"/>
        <v>258.36599999999999</v>
      </c>
      <c r="I8" s="149">
        <f t="shared" si="5"/>
        <v>262.68700000000001</v>
      </c>
      <c r="J8" s="149">
        <f t="shared" si="5"/>
        <v>267.00799999999998</v>
      </c>
      <c r="K8" s="149">
        <f t="shared" si="5"/>
        <v>271.32900000000001</v>
      </c>
      <c r="L8" s="149">
        <f t="shared" si="5"/>
        <v>275.64999999999998</v>
      </c>
      <c r="M8" s="149">
        <f t="shared" si="5"/>
        <v>279.971</v>
      </c>
      <c r="N8" s="149">
        <f t="shared" si="5"/>
        <v>284.29199999999997</v>
      </c>
      <c r="O8" s="149">
        <f t="shared" si="5"/>
        <v>288.613</v>
      </c>
      <c r="P8" s="149">
        <f t="shared" si="5"/>
        <v>292.93399999999997</v>
      </c>
      <c r="Q8" s="149">
        <v>300</v>
      </c>
      <c r="R8" s="149">
        <f t="shared" si="5"/>
        <v>301.57600000000002</v>
      </c>
      <c r="S8" s="149">
        <f t="shared" si="5"/>
        <v>305.89699999999999</v>
      </c>
      <c r="T8" s="149">
        <f t="shared" si="5"/>
        <v>310.21799999999996</v>
      </c>
      <c r="U8" s="149">
        <f t="shared" si="5"/>
        <v>314.53899999999999</v>
      </c>
      <c r="V8" s="150">
        <f t="shared" si="5"/>
        <v>318.86</v>
      </c>
    </row>
    <row r="9" spans="1:22" x14ac:dyDescent="0.2">
      <c r="A9" s="3" t="s">
        <v>7</v>
      </c>
      <c r="B9" s="1" t="s">
        <v>37</v>
      </c>
      <c r="C9" s="151">
        <f t="shared" ref="C9:L9" si="6">C6</f>
        <v>236.761</v>
      </c>
      <c r="D9" s="152">
        <f t="shared" si="6"/>
        <v>241.08199999999999</v>
      </c>
      <c r="E9" s="152">
        <f t="shared" si="6"/>
        <v>245.40299999999999</v>
      </c>
      <c r="F9" s="152">
        <f t="shared" si="6"/>
        <v>249.72399999999999</v>
      </c>
      <c r="G9" s="152">
        <f t="shared" si="6"/>
        <v>254.04499999999999</v>
      </c>
      <c r="H9" s="152">
        <f t="shared" si="6"/>
        <v>258.36599999999999</v>
      </c>
      <c r="I9" s="152">
        <f t="shared" si="6"/>
        <v>262.68700000000001</v>
      </c>
      <c r="J9" s="152">
        <f t="shared" si="6"/>
        <v>267.00799999999998</v>
      </c>
      <c r="K9" s="152">
        <f t="shared" si="6"/>
        <v>271.32900000000001</v>
      </c>
      <c r="L9" s="152">
        <f t="shared" si="6"/>
        <v>275.64999999999998</v>
      </c>
      <c r="M9" s="152">
        <v>297.97000000000003</v>
      </c>
      <c r="N9" s="152">
        <f>N6</f>
        <v>284.29199999999997</v>
      </c>
      <c r="O9" s="152">
        <f t="shared" ref="O9:V9" si="7">O6</f>
        <v>288.613</v>
      </c>
      <c r="P9" s="152">
        <f t="shared" si="7"/>
        <v>292.93399999999997</v>
      </c>
      <c r="Q9" s="152">
        <f t="shared" si="7"/>
        <v>297.255</v>
      </c>
      <c r="R9" s="152">
        <f t="shared" si="7"/>
        <v>301.57600000000002</v>
      </c>
      <c r="S9" s="152">
        <f t="shared" si="7"/>
        <v>305.89699999999999</v>
      </c>
      <c r="T9" s="152">
        <f t="shared" si="7"/>
        <v>310.21799999999996</v>
      </c>
      <c r="U9" s="152">
        <f t="shared" si="7"/>
        <v>314.53899999999999</v>
      </c>
      <c r="V9" s="153">
        <f t="shared" si="7"/>
        <v>318.86</v>
      </c>
    </row>
    <row r="10" spans="1:22" x14ac:dyDescent="0.2">
      <c r="A10" s="3" t="s">
        <v>8</v>
      </c>
      <c r="B10" s="1" t="s">
        <v>14</v>
      </c>
      <c r="C10" s="154">
        <f>C6</f>
        <v>236.761</v>
      </c>
      <c r="D10" s="155">
        <f t="shared" ref="D10:V10" si="8">D6</f>
        <v>241.08199999999999</v>
      </c>
      <c r="E10" s="155">
        <f t="shared" si="8"/>
        <v>245.40299999999999</v>
      </c>
      <c r="F10" s="155">
        <f t="shared" si="8"/>
        <v>249.72399999999999</v>
      </c>
      <c r="G10" s="155">
        <f t="shared" si="8"/>
        <v>254.04499999999999</v>
      </c>
      <c r="H10" s="155">
        <f t="shared" si="8"/>
        <v>258.36599999999999</v>
      </c>
      <c r="I10" s="155">
        <f t="shared" si="8"/>
        <v>262.68700000000001</v>
      </c>
      <c r="J10" s="155">
        <f>J6+0.1</f>
        <v>267.108</v>
      </c>
      <c r="K10" s="155">
        <f t="shared" si="8"/>
        <v>271.32900000000001</v>
      </c>
      <c r="L10" s="155">
        <f t="shared" si="8"/>
        <v>275.64999999999998</v>
      </c>
      <c r="M10" s="155">
        <f t="shared" si="8"/>
        <v>279.971</v>
      </c>
      <c r="N10" s="155">
        <f t="shared" si="8"/>
        <v>284.29199999999997</v>
      </c>
      <c r="O10" s="155">
        <f t="shared" si="8"/>
        <v>288.613</v>
      </c>
      <c r="P10" s="155">
        <f t="shared" si="8"/>
        <v>292.93399999999997</v>
      </c>
      <c r="Q10" s="155">
        <f t="shared" si="8"/>
        <v>297.255</v>
      </c>
      <c r="R10" s="155">
        <f t="shared" si="8"/>
        <v>301.57600000000002</v>
      </c>
      <c r="S10" s="155">
        <f t="shared" si="8"/>
        <v>305.89699999999999</v>
      </c>
      <c r="T10" s="155">
        <f t="shared" si="8"/>
        <v>310.21799999999996</v>
      </c>
      <c r="U10" s="155">
        <f t="shared" si="8"/>
        <v>314.53899999999999</v>
      </c>
      <c r="V10" s="156">
        <f t="shared" si="8"/>
        <v>318.86</v>
      </c>
    </row>
    <row r="11" spans="1:22" x14ac:dyDescent="0.2">
      <c r="A11" s="3" t="s">
        <v>9</v>
      </c>
      <c r="B11" s="1" t="s">
        <v>12</v>
      </c>
      <c r="C11" s="145">
        <v>100</v>
      </c>
      <c r="D11" s="146">
        <f t="shared" ref="D11" si="9">C11*1.1</f>
        <v>110.00000000000001</v>
      </c>
      <c r="E11" s="146">
        <f t="shared" ref="E11:V11" si="10">D11*1.1</f>
        <v>121.00000000000003</v>
      </c>
      <c r="F11" s="146">
        <f t="shared" si="10"/>
        <v>133.10000000000005</v>
      </c>
      <c r="G11" s="146">
        <f t="shared" si="10"/>
        <v>146.41000000000008</v>
      </c>
      <c r="H11" s="146">
        <f t="shared" si="10"/>
        <v>161.0510000000001</v>
      </c>
      <c r="I11" s="146">
        <f t="shared" si="10"/>
        <v>177.15610000000012</v>
      </c>
      <c r="J11" s="146">
        <f t="shared" si="10"/>
        <v>194.87171000000015</v>
      </c>
      <c r="K11" s="146">
        <f t="shared" si="10"/>
        <v>214.3588810000002</v>
      </c>
      <c r="L11" s="146">
        <f t="shared" si="10"/>
        <v>235.79476910000022</v>
      </c>
      <c r="M11" s="146">
        <f t="shared" si="10"/>
        <v>259.37424601000026</v>
      </c>
      <c r="N11" s="146">
        <f t="shared" si="10"/>
        <v>285.3116706110003</v>
      </c>
      <c r="O11" s="146">
        <f t="shared" si="10"/>
        <v>313.84283767210036</v>
      </c>
      <c r="P11" s="146">
        <f t="shared" si="10"/>
        <v>345.22712143931039</v>
      </c>
      <c r="Q11" s="146">
        <f t="shared" si="10"/>
        <v>379.74983358324147</v>
      </c>
      <c r="R11" s="146">
        <f t="shared" si="10"/>
        <v>417.72481694156562</v>
      </c>
      <c r="S11" s="146">
        <f t="shared" si="10"/>
        <v>459.49729863572225</v>
      </c>
      <c r="T11" s="146">
        <f t="shared" si="10"/>
        <v>505.4470284992945</v>
      </c>
      <c r="U11" s="146">
        <f t="shared" si="10"/>
        <v>555.99173134922398</v>
      </c>
      <c r="V11" s="147">
        <f t="shared" si="10"/>
        <v>611.59090448414645</v>
      </c>
    </row>
    <row r="12" spans="1:22" x14ac:dyDescent="0.2">
      <c r="A12" s="3" t="s">
        <v>10</v>
      </c>
      <c r="B12" s="1" t="s">
        <v>17</v>
      </c>
      <c r="C12" s="145">
        <v>100</v>
      </c>
      <c r="D12" s="146">
        <f>C12*1.5</f>
        <v>150</v>
      </c>
      <c r="E12" s="146">
        <f t="shared" ref="E12:V12" si="11">D12*1.5</f>
        <v>225</v>
      </c>
      <c r="F12" s="146">
        <f t="shared" si="11"/>
        <v>337.5</v>
      </c>
      <c r="G12" s="146">
        <f t="shared" si="11"/>
        <v>506.25</v>
      </c>
      <c r="H12" s="146">
        <f t="shared" si="11"/>
        <v>759.375</v>
      </c>
      <c r="I12" s="146">
        <f t="shared" si="11"/>
        <v>1139.0625</v>
      </c>
      <c r="J12" s="146">
        <f t="shared" si="11"/>
        <v>1708.59375</v>
      </c>
      <c r="K12" s="146">
        <f t="shared" si="11"/>
        <v>2562.890625</v>
      </c>
      <c r="L12" s="146">
        <f t="shared" si="11"/>
        <v>3844.3359375</v>
      </c>
      <c r="M12" s="146">
        <f t="shared" si="11"/>
        <v>5766.50390625</v>
      </c>
      <c r="N12" s="146">
        <f t="shared" si="11"/>
        <v>8649.755859375</v>
      </c>
      <c r="O12" s="146">
        <f t="shared" si="11"/>
        <v>12974.6337890625</v>
      </c>
      <c r="P12" s="146">
        <f t="shared" si="11"/>
        <v>19461.95068359375</v>
      </c>
      <c r="Q12" s="146">
        <f t="shared" si="11"/>
        <v>29192.926025390625</v>
      </c>
      <c r="R12" s="146">
        <f t="shared" si="11"/>
        <v>43789.389038085938</v>
      </c>
      <c r="S12" s="146">
        <v>0</v>
      </c>
      <c r="T12" s="146">
        <v>0</v>
      </c>
      <c r="U12" s="146">
        <v>0</v>
      </c>
      <c r="V12" s="147">
        <f t="shared" si="11"/>
        <v>0</v>
      </c>
    </row>
    <row r="13" spans="1:22" x14ac:dyDescent="0.2">
      <c r="A13" s="3" t="s">
        <v>11</v>
      </c>
      <c r="B13" s="1" t="s">
        <v>36</v>
      </c>
      <c r="C13" s="157">
        <f t="shared" ref="C13:V13" si="12">123.45+SIN(C5/3)</f>
        <v>123.77719469679616</v>
      </c>
      <c r="D13" s="158">
        <f t="shared" si="12"/>
        <v>124.06836980306974</v>
      </c>
      <c r="E13" s="158">
        <f t="shared" si="12"/>
        <v>124.2914709848079</v>
      </c>
      <c r="F13" s="158">
        <f t="shared" si="12"/>
        <v>124.42193790136332</v>
      </c>
      <c r="G13" s="158">
        <f t="shared" si="12"/>
        <v>124.44540795775177</v>
      </c>
      <c r="H13" s="158">
        <f t="shared" si="12"/>
        <v>124.35929742682569</v>
      </c>
      <c r="I13" s="158">
        <f t="shared" si="12"/>
        <v>124.17308588173833</v>
      </c>
      <c r="J13" s="158">
        <f t="shared" si="12"/>
        <v>123.90727262663582</v>
      </c>
      <c r="K13" s="158">
        <f t="shared" si="12"/>
        <v>123.59112000805987</v>
      </c>
      <c r="L13" s="158">
        <f t="shared" si="12"/>
        <v>123.25943203712451</v>
      </c>
      <c r="M13" s="158">
        <f t="shared" si="12"/>
        <v>122.94872295141165</v>
      </c>
      <c r="N13" s="158">
        <f t="shared" si="12"/>
        <v>122.69319750469208</v>
      </c>
      <c r="O13" s="158">
        <f t="shared" si="12"/>
        <v>122.52098549872925</v>
      </c>
      <c r="P13" s="158">
        <f t="shared" si="12"/>
        <v>122.45104508290207</v>
      </c>
      <c r="Q13" s="158">
        <f t="shared" si="12"/>
        <v>122.49107572533687</v>
      </c>
      <c r="R13" s="158">
        <f t="shared" si="12"/>
        <v>122.63667060843242</v>
      </c>
      <c r="S13" s="158">
        <f t="shared" si="12"/>
        <v>122.8718017582557</v>
      </c>
      <c r="T13" s="158">
        <f t="shared" si="12"/>
        <v>123.17058450180107</v>
      </c>
      <c r="U13" s="158">
        <f t="shared" si="12"/>
        <v>123.50012700988218</v>
      </c>
      <c r="V13" s="159">
        <f t="shared" si="12"/>
        <v>123.82415123057122</v>
      </c>
    </row>
    <row r="14" spans="1:22" x14ac:dyDescent="0.2">
      <c r="A14" s="3" t="s">
        <v>25</v>
      </c>
      <c r="B14" s="1" t="s">
        <v>13</v>
      </c>
      <c r="C14" s="145">
        <v>100</v>
      </c>
      <c r="D14" s="146">
        <v>101</v>
      </c>
      <c r="E14" s="146">
        <f>C14+(D14-C14)/0.1</f>
        <v>110</v>
      </c>
      <c r="F14" s="146">
        <f>D14+(E14-D14)/0.2</f>
        <v>146</v>
      </c>
      <c r="G14" s="146">
        <f>E14+(F14-E14)/0.3</f>
        <v>230</v>
      </c>
      <c r="H14" s="146">
        <f>F14+(G14-F14)/0.4</f>
        <v>356</v>
      </c>
      <c r="I14" s="146">
        <f>G14+(H14-G14)/0.5</f>
        <v>482</v>
      </c>
      <c r="J14" s="146">
        <f>H14+(I14-H14)/0.6</f>
        <v>566</v>
      </c>
      <c r="K14" s="146">
        <f>I14+(J14-I14)/0.7</f>
        <v>602</v>
      </c>
      <c r="L14" s="146">
        <f>J14+(K14-J14)/0.8</f>
        <v>611</v>
      </c>
      <c r="M14" s="146">
        <f>K14+(L14-K14)/0.9</f>
        <v>612</v>
      </c>
      <c r="N14" s="146">
        <f>L14+(M14-L14)/0.99</f>
        <v>612.01010101010104</v>
      </c>
      <c r="O14" s="146">
        <f>M14+(N14-M14)/0.5</f>
        <v>612.02020202020208</v>
      </c>
      <c r="P14" s="146">
        <f>O14</f>
        <v>612.02020202020208</v>
      </c>
      <c r="Q14" s="146">
        <f t="shared" ref="Q14:V14" si="13">P14</f>
        <v>612.02020202020208</v>
      </c>
      <c r="R14" s="146">
        <f t="shared" si="13"/>
        <v>612.02020202020208</v>
      </c>
      <c r="S14" s="146">
        <f t="shared" si="13"/>
        <v>612.02020202020208</v>
      </c>
      <c r="T14" s="146">
        <f t="shared" si="13"/>
        <v>612.02020202020208</v>
      </c>
      <c r="U14" s="146">
        <f t="shared" si="13"/>
        <v>612.02020202020208</v>
      </c>
      <c r="V14" s="147">
        <f t="shared" si="13"/>
        <v>612.02020202020208</v>
      </c>
    </row>
    <row r="15" spans="1:22" x14ac:dyDescent="0.2">
      <c r="A15" s="3" t="s">
        <v>26</v>
      </c>
      <c r="B15" s="1" t="s">
        <v>35</v>
      </c>
      <c r="C15" s="157">
        <f>C11</f>
        <v>100</v>
      </c>
      <c r="D15" s="146">
        <f t="shared" ref="D15:V15" si="14">C15*1.1</f>
        <v>110.00000000000001</v>
      </c>
      <c r="E15" s="146">
        <f t="shared" si="14"/>
        <v>121.00000000000003</v>
      </c>
      <c r="F15" s="146">
        <f t="shared" si="14"/>
        <v>133.10000000000005</v>
      </c>
      <c r="G15" s="146">
        <f>F15*1.1-20</f>
        <v>126.41000000000008</v>
      </c>
      <c r="H15" s="146">
        <f t="shared" si="14"/>
        <v>139.0510000000001</v>
      </c>
      <c r="I15" s="146">
        <f t="shared" si="14"/>
        <v>152.95610000000013</v>
      </c>
      <c r="J15" s="146">
        <f t="shared" si="14"/>
        <v>168.25171000000017</v>
      </c>
      <c r="K15" s="146">
        <f t="shared" si="14"/>
        <v>185.07688100000021</v>
      </c>
      <c r="L15" s="146">
        <f>K15*1.1-20</f>
        <v>183.58456910000024</v>
      </c>
      <c r="M15" s="146">
        <f t="shared" si="14"/>
        <v>201.94302601000027</v>
      </c>
      <c r="N15" s="146">
        <f t="shared" si="14"/>
        <v>222.1373286110003</v>
      </c>
      <c r="O15" s="146">
        <f t="shared" si="14"/>
        <v>244.35106147210035</v>
      </c>
      <c r="P15" s="146">
        <f t="shared" si="14"/>
        <v>268.78616761931039</v>
      </c>
      <c r="Q15" s="146">
        <f>P15*1.1-20</f>
        <v>275.66478438124147</v>
      </c>
      <c r="R15" s="146">
        <f t="shared" si="14"/>
        <v>303.23126281936567</v>
      </c>
      <c r="S15" s="146">
        <f t="shared" si="14"/>
        <v>333.55438910130226</v>
      </c>
      <c r="T15" s="146">
        <f t="shared" si="14"/>
        <v>366.90982801143252</v>
      </c>
      <c r="U15" s="146">
        <f>T15*1.1-20</f>
        <v>383.60081081257579</v>
      </c>
      <c r="V15" s="147">
        <f t="shared" si="14"/>
        <v>421.96089189383338</v>
      </c>
    </row>
    <row r="16" spans="1:22" x14ac:dyDescent="0.2">
      <c r="A16" s="3" t="s">
        <v>27</v>
      </c>
      <c r="B16" s="1" t="s">
        <v>39</v>
      </c>
      <c r="C16" s="151">
        <v>78.510756053303425</v>
      </c>
      <c r="D16" s="152">
        <v>79.673930486310923</v>
      </c>
      <c r="E16" s="152">
        <v>81.594031449940971</v>
      </c>
      <c r="F16" s="152">
        <v>83.049545713814439</v>
      </c>
      <c r="G16" s="152">
        <v>86.507447387826886</v>
      </c>
      <c r="H16" s="152">
        <v>87.213248066909742</v>
      </c>
      <c r="I16" s="152">
        <v>89.34551810847195</v>
      </c>
      <c r="J16" s="152">
        <v>91.502182947830519</v>
      </c>
      <c r="K16" s="152">
        <v>93.773178043320812</v>
      </c>
      <c r="L16" s="152">
        <v>95.499834307961706</v>
      </c>
      <c r="M16" s="152">
        <v>97.450082656316795</v>
      </c>
      <c r="N16" s="152">
        <v>100.87883969758091</v>
      </c>
      <c r="O16" s="152">
        <v>102.96410297785761</v>
      </c>
      <c r="P16" s="152">
        <v>103.6685359074735</v>
      </c>
      <c r="Q16" s="152">
        <v>106.18409175072119</v>
      </c>
      <c r="R16" s="152">
        <v>107.41362541787899</v>
      </c>
      <c r="S16" s="152">
        <v>109.67227358671971</v>
      </c>
      <c r="T16" s="152">
        <v>112.26882315440089</v>
      </c>
      <c r="U16" s="152">
        <v>113.02345803984682</v>
      </c>
      <c r="V16" s="153">
        <v>116.61227387699402</v>
      </c>
    </row>
    <row r="17" spans="1:22" x14ac:dyDescent="0.2">
      <c r="A17" s="3" t="s">
        <v>28</v>
      </c>
      <c r="B17" s="1" t="s">
        <v>38</v>
      </c>
      <c r="C17" s="151">
        <v>82.665436397804825</v>
      </c>
      <c r="D17" s="152">
        <v>83.321432242288665</v>
      </c>
      <c r="E17" s="152">
        <v>84.563770404849834</v>
      </c>
      <c r="F17" s="152">
        <v>87.317071394057265</v>
      </c>
      <c r="G17" s="152">
        <v>89.218469446329266</v>
      </c>
      <c r="H17" s="152">
        <v>90.181848130179191</v>
      </c>
      <c r="I17" s="152">
        <v>94.861068952168651</v>
      </c>
      <c r="J17" s="152">
        <v>96.951117548103355</v>
      </c>
      <c r="K17" s="152">
        <v>96.5810900789713</v>
      </c>
      <c r="L17" s="152">
        <v>98.842331796758018</v>
      </c>
      <c r="M17" s="152">
        <v>101.08119264698423</v>
      </c>
      <c r="N17" s="152">
        <v>106.5376781685879</v>
      </c>
      <c r="O17" s="152">
        <v>108.51550122727821</v>
      </c>
      <c r="P17" s="152">
        <v>108.96614165801934</v>
      </c>
      <c r="Q17" s="152">
        <v>108.94134089127367</v>
      </c>
      <c r="R17" s="152">
        <v>112.33199212336723</v>
      </c>
      <c r="S17" s="152">
        <v>113.43328710404053</v>
      </c>
      <c r="T17" s="152">
        <v>115.60165191258932</v>
      </c>
      <c r="U17" s="152">
        <v>116.89195273369971</v>
      </c>
      <c r="V17" s="153">
        <v>119.81592152380018</v>
      </c>
    </row>
    <row r="18" spans="1:22" x14ac:dyDescent="0.2">
      <c r="A18" s="3" t="s">
        <v>30</v>
      </c>
      <c r="B18" s="1" t="s">
        <v>31</v>
      </c>
      <c r="C18" s="151">
        <v>100</v>
      </c>
      <c r="D18" s="152">
        <f>C18</f>
        <v>100</v>
      </c>
      <c r="E18" s="152">
        <f t="shared" ref="E18:V18" si="15">D18</f>
        <v>100</v>
      </c>
      <c r="F18" s="152">
        <f t="shared" si="15"/>
        <v>100</v>
      </c>
      <c r="G18" s="152">
        <v>120</v>
      </c>
      <c r="H18" s="152">
        <f t="shared" si="15"/>
        <v>120</v>
      </c>
      <c r="I18" s="152">
        <f t="shared" si="15"/>
        <v>120</v>
      </c>
      <c r="J18" s="152">
        <f t="shared" si="15"/>
        <v>120</v>
      </c>
      <c r="K18" s="152">
        <v>120.01</v>
      </c>
      <c r="L18" s="152">
        <f t="shared" si="15"/>
        <v>120.01</v>
      </c>
      <c r="M18" s="152">
        <f t="shared" si="15"/>
        <v>120.01</v>
      </c>
      <c r="N18" s="152">
        <f t="shared" si="15"/>
        <v>120.01</v>
      </c>
      <c r="O18" s="152">
        <f t="shared" si="15"/>
        <v>120.01</v>
      </c>
      <c r="P18" s="152">
        <f t="shared" si="15"/>
        <v>120.01</v>
      </c>
      <c r="Q18" s="152" t="s">
        <v>32</v>
      </c>
      <c r="R18" s="152" t="str">
        <f t="shared" si="15"/>
        <v>Bob</v>
      </c>
      <c r="S18" s="152" t="s">
        <v>40</v>
      </c>
      <c r="T18" s="152" t="str">
        <f t="shared" si="15"/>
        <v>Charles</v>
      </c>
      <c r="U18" s="152" t="str">
        <f t="shared" si="15"/>
        <v>Charles</v>
      </c>
      <c r="V18" s="153" t="str">
        <f t="shared" si="15"/>
        <v>Charles</v>
      </c>
    </row>
    <row r="19" spans="1:22" x14ac:dyDescent="0.2">
      <c r="A19" s="3" t="s">
        <v>33</v>
      </c>
      <c r="B19" s="1" t="s">
        <v>16</v>
      </c>
      <c r="C19" s="145">
        <v>0</v>
      </c>
      <c r="D19" s="146">
        <v>0</v>
      </c>
      <c r="E19" s="146">
        <v>0</v>
      </c>
      <c r="F19" s="146">
        <v>0</v>
      </c>
      <c r="G19" s="146">
        <v>0</v>
      </c>
      <c r="H19" s="146">
        <v>0</v>
      </c>
      <c r="I19" s="146"/>
      <c r="J19" s="146"/>
      <c r="K19" s="146"/>
      <c r="L19" s="146">
        <v>0</v>
      </c>
      <c r="M19" s="146">
        <v>0</v>
      </c>
      <c r="N19" s="146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</row>
    <row r="20" spans="1:22" x14ac:dyDescent="0.2">
      <c r="A20" s="3" t="s">
        <v>34</v>
      </c>
      <c r="B20" s="1" t="s">
        <v>15</v>
      </c>
      <c r="C20" s="162" t="s">
        <v>18</v>
      </c>
      <c r="D20" s="163" t="s">
        <v>19</v>
      </c>
      <c r="E20" s="163"/>
      <c r="F20" s="163"/>
      <c r="G20" s="163" t="s">
        <v>20</v>
      </c>
      <c r="H20" s="163"/>
      <c r="I20" s="163" t="s">
        <v>21</v>
      </c>
      <c r="J20" s="163"/>
      <c r="K20" s="163" t="s">
        <v>22</v>
      </c>
      <c r="L20" s="163"/>
      <c r="M20" s="163" t="s">
        <v>23</v>
      </c>
      <c r="N20" s="163"/>
      <c r="O20" s="163" t="s">
        <v>24</v>
      </c>
      <c r="P20" s="163"/>
      <c r="Q20" s="163"/>
      <c r="R20" s="163"/>
      <c r="S20" s="163"/>
      <c r="T20" s="163"/>
      <c r="U20" s="163"/>
      <c r="V20" s="164"/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BE21-E6E3-C84C-A0AC-324C8E4D1534}">
  <sheetPr codeName="Sheet5"/>
  <dimension ref="A1:V23"/>
  <sheetViews>
    <sheetView zoomScale="120" zoomScaleNormal="120" workbookViewId="0"/>
  </sheetViews>
  <sheetFormatPr baseColWidth="10" defaultColWidth="8.83203125" defaultRowHeight="15" x14ac:dyDescent="0.2"/>
  <cols>
    <col min="2" max="2" width="43.33203125" customWidth="1"/>
  </cols>
  <sheetData>
    <row r="1" spans="1:22" s="167" customFormat="1" ht="21" x14ac:dyDescent="0.25">
      <c r="A1" s="138" t="s">
        <v>46</v>
      </c>
      <c r="B1" s="166"/>
      <c r="C1" s="169"/>
      <c r="D1" s="169"/>
      <c r="E1" s="169"/>
      <c r="F1" s="169"/>
      <c r="G1" s="169"/>
    </row>
    <row r="2" spans="1:22" s="167" customFormat="1" x14ac:dyDescent="0.2">
      <c r="A2" s="168"/>
      <c r="B2" s="168"/>
      <c r="C2" s="168"/>
      <c r="D2" s="168"/>
      <c r="E2" s="168"/>
      <c r="F2" s="168"/>
      <c r="G2" s="168"/>
    </row>
    <row r="3" spans="1:22" x14ac:dyDescent="0.2">
      <c r="A3" s="5" t="s">
        <v>3</v>
      </c>
      <c r="B3" s="4" t="s">
        <v>0</v>
      </c>
      <c r="C3" s="8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8">
        <v>20</v>
      </c>
    </row>
    <row r="4" spans="1:22" x14ac:dyDescent="0.2">
      <c r="A4" s="5" t="s">
        <v>4</v>
      </c>
      <c r="B4" s="4" t="s">
        <v>2</v>
      </c>
      <c r="C4" s="10">
        <f>232.44+C3*4.321</f>
        <v>236.761</v>
      </c>
      <c r="D4" s="9">
        <f t="shared" ref="D4:V4" si="0">232.44+D3*4.321</f>
        <v>241.08199999999999</v>
      </c>
      <c r="E4" s="9">
        <f t="shared" si="0"/>
        <v>245.40299999999999</v>
      </c>
      <c r="F4" s="9">
        <f t="shared" si="0"/>
        <v>249.72399999999999</v>
      </c>
      <c r="G4" s="9">
        <f t="shared" si="0"/>
        <v>254.04499999999999</v>
      </c>
      <c r="H4" s="9">
        <f t="shared" si="0"/>
        <v>258.36599999999999</v>
      </c>
      <c r="I4" s="9">
        <f t="shared" si="0"/>
        <v>262.68700000000001</v>
      </c>
      <c r="J4" s="9">
        <f t="shared" si="0"/>
        <v>267.00799999999998</v>
      </c>
      <c r="K4" s="9">
        <f t="shared" si="0"/>
        <v>271.32900000000001</v>
      </c>
      <c r="L4" s="9">
        <f t="shared" si="0"/>
        <v>275.64999999999998</v>
      </c>
      <c r="M4" s="9">
        <f t="shared" si="0"/>
        <v>279.971</v>
      </c>
      <c r="N4" s="9">
        <f t="shared" si="0"/>
        <v>284.29199999999997</v>
      </c>
      <c r="O4" s="9">
        <f t="shared" si="0"/>
        <v>288.613</v>
      </c>
      <c r="P4" s="9">
        <f t="shared" si="0"/>
        <v>292.93399999999997</v>
      </c>
      <c r="Q4" s="9">
        <f t="shared" si="0"/>
        <v>297.255</v>
      </c>
      <c r="R4" s="9">
        <f t="shared" si="0"/>
        <v>301.57600000000002</v>
      </c>
      <c r="S4" s="9">
        <f t="shared" si="0"/>
        <v>305.89699999999999</v>
      </c>
      <c r="T4" s="9">
        <f t="shared" si="0"/>
        <v>310.21799999999996</v>
      </c>
      <c r="U4" s="9">
        <f t="shared" si="0"/>
        <v>314.53899999999999</v>
      </c>
      <c r="V4" s="10">
        <f t="shared" si="0"/>
        <v>318.86</v>
      </c>
    </row>
    <row r="5" spans="1:22" x14ac:dyDescent="0.2">
      <c r="A5" s="5" t="s">
        <v>5</v>
      </c>
      <c r="B5" s="4" t="s">
        <v>1</v>
      </c>
      <c r="C5" s="16">
        <v>100</v>
      </c>
      <c r="D5" s="11">
        <f>C5+4.22</f>
        <v>104.22</v>
      </c>
      <c r="E5" s="11">
        <f t="shared" ref="E5:F5" si="1">D5+4.22</f>
        <v>108.44</v>
      </c>
      <c r="F5" s="12">
        <f t="shared" si="1"/>
        <v>112.66</v>
      </c>
      <c r="G5" s="11">
        <f>F5+5.22</f>
        <v>117.88</v>
      </c>
      <c r="H5" s="11">
        <f t="shared" ref="H5:K5" si="2">G5+5.22</f>
        <v>123.1</v>
      </c>
      <c r="I5" s="11">
        <f t="shared" si="2"/>
        <v>128.32</v>
      </c>
      <c r="J5" s="11">
        <f t="shared" si="2"/>
        <v>133.54</v>
      </c>
      <c r="K5" s="13">
        <f t="shared" si="2"/>
        <v>138.76</v>
      </c>
      <c r="L5" s="11">
        <f>K5+6.22</f>
        <v>144.97999999999999</v>
      </c>
      <c r="M5" s="11">
        <f t="shared" ref="M5:P5" si="3">L5+6.22</f>
        <v>151.19999999999999</v>
      </c>
      <c r="N5" s="11">
        <f t="shared" si="3"/>
        <v>157.41999999999999</v>
      </c>
      <c r="O5" s="11">
        <f t="shared" si="3"/>
        <v>163.63999999999999</v>
      </c>
      <c r="P5" s="14">
        <f t="shared" si="3"/>
        <v>169.85999999999999</v>
      </c>
      <c r="Q5" s="11">
        <f>P5+7.22</f>
        <v>177.07999999999998</v>
      </c>
      <c r="R5" s="11">
        <f t="shared" ref="R5:U5" si="4">Q5+7.22</f>
        <v>184.29999999999998</v>
      </c>
      <c r="S5" s="11">
        <f t="shared" si="4"/>
        <v>191.51999999999998</v>
      </c>
      <c r="T5" s="11">
        <f t="shared" si="4"/>
        <v>198.73999999999998</v>
      </c>
      <c r="U5" s="15">
        <f t="shared" si="4"/>
        <v>205.95999999999998</v>
      </c>
      <c r="V5" s="16">
        <f>U5+8.22</f>
        <v>214.17999999999998</v>
      </c>
    </row>
    <row r="6" spans="1:22" x14ac:dyDescent="0.2">
      <c r="A6" s="5" t="s">
        <v>6</v>
      </c>
      <c r="B6" s="4" t="s">
        <v>29</v>
      </c>
      <c r="C6" s="21">
        <f>232.44+C3*4.321</f>
        <v>236.761</v>
      </c>
      <c r="D6" s="17">
        <f t="shared" ref="D6:V6" si="5">232.44+D3*4.321</f>
        <v>241.08199999999999</v>
      </c>
      <c r="E6" s="17">
        <f t="shared" si="5"/>
        <v>245.40299999999999</v>
      </c>
      <c r="F6" s="17">
        <f t="shared" si="5"/>
        <v>249.72399999999999</v>
      </c>
      <c r="G6" s="17">
        <f t="shared" si="5"/>
        <v>254.04499999999999</v>
      </c>
      <c r="H6" s="17">
        <f t="shared" si="5"/>
        <v>258.36599999999999</v>
      </c>
      <c r="I6" s="17">
        <f t="shared" si="5"/>
        <v>262.68700000000001</v>
      </c>
      <c r="J6" s="17">
        <f t="shared" si="5"/>
        <v>267.00799999999998</v>
      </c>
      <c r="K6" s="17">
        <f t="shared" si="5"/>
        <v>271.32900000000001</v>
      </c>
      <c r="L6" s="17">
        <f t="shared" si="5"/>
        <v>275.64999999999998</v>
      </c>
      <c r="M6" s="17">
        <f t="shared" si="5"/>
        <v>279.971</v>
      </c>
      <c r="N6" s="17">
        <f t="shared" si="5"/>
        <v>284.29199999999997</v>
      </c>
      <c r="O6" s="17">
        <f t="shared" si="5"/>
        <v>288.613</v>
      </c>
      <c r="P6" s="18">
        <f t="shared" si="5"/>
        <v>292.93399999999997</v>
      </c>
      <c r="Q6" s="19">
        <v>300</v>
      </c>
      <c r="R6" s="20">
        <f t="shared" si="5"/>
        <v>301.57600000000002</v>
      </c>
      <c r="S6" s="17">
        <f t="shared" si="5"/>
        <v>305.89699999999999</v>
      </c>
      <c r="T6" s="17">
        <f t="shared" si="5"/>
        <v>310.21799999999996</v>
      </c>
      <c r="U6" s="17">
        <f t="shared" si="5"/>
        <v>314.53899999999999</v>
      </c>
      <c r="V6" s="21">
        <f t="shared" si="5"/>
        <v>318.86</v>
      </c>
    </row>
    <row r="7" spans="1:22" x14ac:dyDescent="0.2">
      <c r="A7" s="5" t="s">
        <v>7</v>
      </c>
      <c r="B7" s="4" t="s">
        <v>37</v>
      </c>
      <c r="C7" s="25">
        <f t="shared" ref="C7:L7" si="6">C4</f>
        <v>236.761</v>
      </c>
      <c r="D7" s="22">
        <f t="shared" si="6"/>
        <v>241.08199999999999</v>
      </c>
      <c r="E7" s="22">
        <f t="shared" si="6"/>
        <v>245.40299999999999</v>
      </c>
      <c r="F7" s="22">
        <f t="shared" si="6"/>
        <v>249.72399999999999</v>
      </c>
      <c r="G7" s="22">
        <f t="shared" si="6"/>
        <v>254.04499999999999</v>
      </c>
      <c r="H7" s="22">
        <f t="shared" si="6"/>
        <v>258.36599999999999</v>
      </c>
      <c r="I7" s="22">
        <f t="shared" si="6"/>
        <v>262.68700000000001</v>
      </c>
      <c r="J7" s="22">
        <f t="shared" si="6"/>
        <v>267.00799999999998</v>
      </c>
      <c r="K7" s="22">
        <f t="shared" si="6"/>
        <v>271.32900000000001</v>
      </c>
      <c r="L7" s="23">
        <f t="shared" si="6"/>
        <v>275.64999999999998</v>
      </c>
      <c r="M7" s="24">
        <v>297.97000000000003</v>
      </c>
      <c r="N7" s="24">
        <f>N4</f>
        <v>284.29199999999997</v>
      </c>
      <c r="O7" s="22">
        <f t="shared" ref="O7:V7" si="7">O4</f>
        <v>288.613</v>
      </c>
      <c r="P7" s="22">
        <f t="shared" si="7"/>
        <v>292.93399999999997</v>
      </c>
      <c r="Q7" s="22">
        <f t="shared" si="7"/>
        <v>297.255</v>
      </c>
      <c r="R7" s="22">
        <f t="shared" si="7"/>
        <v>301.57600000000002</v>
      </c>
      <c r="S7" s="22">
        <f t="shared" si="7"/>
        <v>305.89699999999999</v>
      </c>
      <c r="T7" s="22">
        <f t="shared" si="7"/>
        <v>310.21799999999996</v>
      </c>
      <c r="U7" s="22">
        <f t="shared" si="7"/>
        <v>314.53899999999999</v>
      </c>
      <c r="V7" s="25">
        <f t="shared" si="7"/>
        <v>318.86</v>
      </c>
    </row>
    <row r="8" spans="1:22" x14ac:dyDescent="0.2">
      <c r="A8" s="5" t="s">
        <v>8</v>
      </c>
      <c r="B8" s="4" t="s">
        <v>14</v>
      </c>
      <c r="C8" s="28">
        <f>C4</f>
        <v>236.761</v>
      </c>
      <c r="D8" s="26">
        <f t="shared" ref="D8:V8" si="8">D4</f>
        <v>241.08199999999999</v>
      </c>
      <c r="E8" s="26">
        <f t="shared" si="8"/>
        <v>245.40299999999999</v>
      </c>
      <c r="F8" s="26">
        <f t="shared" si="8"/>
        <v>249.72399999999999</v>
      </c>
      <c r="G8" s="26">
        <f t="shared" si="8"/>
        <v>254.04499999999999</v>
      </c>
      <c r="H8" s="26">
        <f t="shared" si="8"/>
        <v>258.36599999999999</v>
      </c>
      <c r="I8" s="26">
        <f t="shared" si="8"/>
        <v>262.68700000000001</v>
      </c>
      <c r="J8" s="27">
        <f>J4+0.1</f>
        <v>267.108</v>
      </c>
      <c r="K8" s="26">
        <f t="shared" si="8"/>
        <v>271.32900000000001</v>
      </c>
      <c r="L8" s="26">
        <f t="shared" si="8"/>
        <v>275.64999999999998</v>
      </c>
      <c r="M8" s="26">
        <f t="shared" si="8"/>
        <v>279.971</v>
      </c>
      <c r="N8" s="26">
        <f t="shared" si="8"/>
        <v>284.29199999999997</v>
      </c>
      <c r="O8" s="26">
        <f t="shared" si="8"/>
        <v>288.613</v>
      </c>
      <c r="P8" s="26">
        <f t="shared" si="8"/>
        <v>292.93399999999997</v>
      </c>
      <c r="Q8" s="26">
        <f t="shared" si="8"/>
        <v>297.255</v>
      </c>
      <c r="R8" s="26">
        <f t="shared" si="8"/>
        <v>301.57600000000002</v>
      </c>
      <c r="S8" s="26">
        <f t="shared" si="8"/>
        <v>305.89699999999999</v>
      </c>
      <c r="T8" s="26">
        <f t="shared" si="8"/>
        <v>310.21799999999996</v>
      </c>
      <c r="U8" s="26">
        <f t="shared" si="8"/>
        <v>314.53899999999999</v>
      </c>
      <c r="V8" s="28">
        <f t="shared" si="8"/>
        <v>318.86</v>
      </c>
    </row>
    <row r="9" spans="1:22" x14ac:dyDescent="0.2">
      <c r="A9" s="5" t="s">
        <v>9</v>
      </c>
      <c r="B9" s="4" t="s">
        <v>12</v>
      </c>
      <c r="C9" s="16">
        <v>100</v>
      </c>
      <c r="D9" s="30">
        <f t="shared" ref="D9:V9" si="9">C9*1.1</f>
        <v>110.00000000000001</v>
      </c>
      <c r="E9" s="30">
        <f t="shared" si="9"/>
        <v>121.00000000000003</v>
      </c>
      <c r="F9" s="30">
        <f t="shared" si="9"/>
        <v>133.10000000000005</v>
      </c>
      <c r="G9" s="30">
        <f t="shared" si="9"/>
        <v>146.41000000000008</v>
      </c>
      <c r="H9" s="30">
        <f t="shared" si="9"/>
        <v>161.0510000000001</v>
      </c>
      <c r="I9" s="30">
        <f t="shared" si="9"/>
        <v>177.15610000000012</v>
      </c>
      <c r="J9" s="30">
        <f t="shared" si="9"/>
        <v>194.87171000000015</v>
      </c>
      <c r="K9" s="30">
        <f t="shared" si="9"/>
        <v>214.3588810000002</v>
      </c>
      <c r="L9" s="30">
        <f t="shared" si="9"/>
        <v>235.79476910000022</v>
      </c>
      <c r="M9" s="30">
        <f t="shared" si="9"/>
        <v>259.37424601000026</v>
      </c>
      <c r="N9" s="30">
        <f t="shared" si="9"/>
        <v>285.3116706110003</v>
      </c>
      <c r="O9" s="30">
        <f t="shared" si="9"/>
        <v>313.84283767210036</v>
      </c>
      <c r="P9" s="30">
        <f t="shared" si="9"/>
        <v>345.22712143931039</v>
      </c>
      <c r="Q9" s="30">
        <f t="shared" si="9"/>
        <v>379.74983358324147</v>
      </c>
      <c r="R9" s="30">
        <f t="shared" si="9"/>
        <v>417.72481694156562</v>
      </c>
      <c r="S9" s="30">
        <f t="shared" si="9"/>
        <v>459.49729863572225</v>
      </c>
      <c r="T9" s="30">
        <f t="shared" si="9"/>
        <v>505.4470284992945</v>
      </c>
      <c r="U9" s="30">
        <f t="shared" si="9"/>
        <v>555.99173134922398</v>
      </c>
      <c r="V9" s="16">
        <f t="shared" si="9"/>
        <v>611.59090448414645</v>
      </c>
    </row>
    <row r="10" spans="1:22" x14ac:dyDescent="0.2">
      <c r="A10" s="5" t="s">
        <v>10</v>
      </c>
      <c r="B10" s="4" t="s">
        <v>17</v>
      </c>
      <c r="C10" s="16">
        <v>100</v>
      </c>
      <c r="D10" s="31">
        <f>C10*1.5</f>
        <v>150</v>
      </c>
      <c r="E10" s="31">
        <f t="shared" ref="E10:V10" si="10">D10*1.5</f>
        <v>225</v>
      </c>
      <c r="F10" s="31">
        <f t="shared" si="10"/>
        <v>337.5</v>
      </c>
      <c r="G10" s="31">
        <f t="shared" si="10"/>
        <v>506.25</v>
      </c>
      <c r="H10" s="31">
        <f t="shared" si="10"/>
        <v>759.375</v>
      </c>
      <c r="I10" s="31">
        <f t="shared" si="10"/>
        <v>1139.0625</v>
      </c>
      <c r="J10" s="31">
        <f t="shared" si="10"/>
        <v>1708.59375</v>
      </c>
      <c r="K10" s="31">
        <f t="shared" si="10"/>
        <v>2562.890625</v>
      </c>
      <c r="L10" s="31">
        <f t="shared" si="10"/>
        <v>3844.3359375</v>
      </c>
      <c r="M10" s="31">
        <f t="shared" si="10"/>
        <v>5766.50390625</v>
      </c>
      <c r="N10" s="31">
        <f t="shared" si="10"/>
        <v>8649.755859375</v>
      </c>
      <c r="O10" s="32">
        <f t="shared" si="10"/>
        <v>12974.6337890625</v>
      </c>
      <c r="P10" s="33">
        <f t="shared" si="10"/>
        <v>19461.95068359375</v>
      </c>
      <c r="Q10" s="32">
        <f t="shared" si="10"/>
        <v>29192.926025390625</v>
      </c>
      <c r="R10" s="34">
        <f t="shared" si="10"/>
        <v>43789.389038085938</v>
      </c>
      <c r="S10" s="16">
        <v>0</v>
      </c>
      <c r="T10" s="6">
        <v>0</v>
      </c>
      <c r="U10" s="6">
        <v>0</v>
      </c>
      <c r="V10" s="6">
        <f t="shared" si="10"/>
        <v>0</v>
      </c>
    </row>
    <row r="11" spans="1:22" x14ac:dyDescent="0.2">
      <c r="A11" s="5" t="s">
        <v>11</v>
      </c>
      <c r="B11" s="4" t="s">
        <v>36</v>
      </c>
      <c r="C11" s="52">
        <f t="shared" ref="C11:V11" si="11">123.45+SIN(C3/3)</f>
        <v>123.77719469679616</v>
      </c>
      <c r="D11" s="35">
        <f t="shared" si="11"/>
        <v>124.06836980306974</v>
      </c>
      <c r="E11" s="36">
        <f t="shared" si="11"/>
        <v>124.2914709848079</v>
      </c>
      <c r="F11" s="37">
        <f t="shared" si="11"/>
        <v>124.42193790136332</v>
      </c>
      <c r="G11" s="38">
        <f t="shared" si="11"/>
        <v>124.44540795775177</v>
      </c>
      <c r="H11" s="39">
        <f t="shared" si="11"/>
        <v>124.35929742682569</v>
      </c>
      <c r="I11" s="40">
        <f t="shared" si="11"/>
        <v>124.17308588173833</v>
      </c>
      <c r="J11" s="41">
        <f t="shared" si="11"/>
        <v>123.90727262663582</v>
      </c>
      <c r="K11" s="42">
        <f t="shared" si="11"/>
        <v>123.59112000805987</v>
      </c>
      <c r="L11" s="43">
        <f t="shared" si="11"/>
        <v>123.25943203712451</v>
      </c>
      <c r="M11" s="44">
        <f t="shared" si="11"/>
        <v>122.94872295141165</v>
      </c>
      <c r="N11" s="45">
        <f t="shared" si="11"/>
        <v>122.69319750469208</v>
      </c>
      <c r="O11" s="46">
        <f t="shared" si="11"/>
        <v>122.52098549872925</v>
      </c>
      <c r="P11" s="38">
        <f t="shared" si="11"/>
        <v>122.45104508290207</v>
      </c>
      <c r="Q11" s="47">
        <f t="shared" si="11"/>
        <v>122.49107572533687</v>
      </c>
      <c r="R11" s="48">
        <f t="shared" si="11"/>
        <v>122.63667060843242</v>
      </c>
      <c r="S11" s="49">
        <f t="shared" si="11"/>
        <v>122.8718017582557</v>
      </c>
      <c r="T11" s="50">
        <f t="shared" si="11"/>
        <v>123.17058450180107</v>
      </c>
      <c r="U11" s="51">
        <f t="shared" si="11"/>
        <v>123.50012700988218</v>
      </c>
      <c r="V11" s="52">
        <f t="shared" si="11"/>
        <v>123.82415123057122</v>
      </c>
    </row>
    <row r="12" spans="1:22" x14ac:dyDescent="0.2">
      <c r="A12" s="5" t="s">
        <v>25</v>
      </c>
      <c r="B12" s="4" t="s">
        <v>13</v>
      </c>
      <c r="C12" s="16">
        <v>100</v>
      </c>
      <c r="D12" s="54">
        <v>101</v>
      </c>
      <c r="E12" s="55">
        <f>C12+(D12-C12)/0.1</f>
        <v>110</v>
      </c>
      <c r="F12" s="56">
        <f>D12+(E12-D12)/0.2</f>
        <v>146</v>
      </c>
      <c r="G12" s="31">
        <f>E12+(F12-E12)/0.3</f>
        <v>230</v>
      </c>
      <c r="H12" s="11">
        <f>F12+(G12-F12)/0.4</f>
        <v>356</v>
      </c>
      <c r="I12" s="57">
        <f>G12+(H12-G12)/0.5</f>
        <v>482</v>
      </c>
      <c r="J12" s="58">
        <f>H12+(I12-H12)/0.6</f>
        <v>566</v>
      </c>
      <c r="K12" s="59">
        <f>I12+(J12-I12)/0.7</f>
        <v>602</v>
      </c>
      <c r="L12" s="29">
        <f>J12+(K12-J12)/0.8</f>
        <v>611</v>
      </c>
      <c r="M12" s="53">
        <f>K12+(L12-K12)/0.9</f>
        <v>612</v>
      </c>
      <c r="N12" s="11">
        <f>L12+(M12-L12)/0.99</f>
        <v>612.01010101010104</v>
      </c>
      <c r="O12" s="60">
        <f>M12+(N12-M12)/0.5</f>
        <v>612.02020202020208</v>
      </c>
      <c r="P12" s="61">
        <f>O12</f>
        <v>612.02020202020208</v>
      </c>
      <c r="Q12" s="61">
        <f t="shared" ref="Q12:V12" si="12">P12</f>
        <v>612.02020202020208</v>
      </c>
      <c r="R12" s="61">
        <f t="shared" si="12"/>
        <v>612.02020202020208</v>
      </c>
      <c r="S12" s="61">
        <f t="shared" si="12"/>
        <v>612.02020202020208</v>
      </c>
      <c r="T12" s="61">
        <f t="shared" si="12"/>
        <v>612.02020202020208</v>
      </c>
      <c r="U12" s="61">
        <f t="shared" si="12"/>
        <v>612.02020202020208</v>
      </c>
      <c r="V12" s="61">
        <f t="shared" si="12"/>
        <v>612.02020202020208</v>
      </c>
    </row>
    <row r="13" spans="1:22" x14ac:dyDescent="0.2">
      <c r="A13" s="5" t="s">
        <v>26</v>
      </c>
      <c r="B13" s="4" t="s">
        <v>35</v>
      </c>
      <c r="C13" s="52">
        <f>C9</f>
        <v>100</v>
      </c>
      <c r="D13" s="30">
        <f t="shared" ref="D13:V13" si="13">C13*1.1</f>
        <v>110.00000000000001</v>
      </c>
      <c r="E13" s="30">
        <f t="shared" si="13"/>
        <v>121.00000000000003</v>
      </c>
      <c r="F13" s="34">
        <f t="shared" si="13"/>
        <v>133.10000000000005</v>
      </c>
      <c r="G13" s="34">
        <f>F13*1.1-20</f>
        <v>126.41000000000008</v>
      </c>
      <c r="H13" s="30">
        <f t="shared" si="13"/>
        <v>139.0510000000001</v>
      </c>
      <c r="I13" s="30">
        <f t="shared" si="13"/>
        <v>152.95610000000013</v>
      </c>
      <c r="J13" s="30">
        <f t="shared" si="13"/>
        <v>168.25171000000017</v>
      </c>
      <c r="K13" s="34">
        <f t="shared" si="13"/>
        <v>185.07688100000021</v>
      </c>
      <c r="L13" s="34">
        <f>K13*1.1-20</f>
        <v>183.58456910000024</v>
      </c>
      <c r="M13" s="30">
        <f t="shared" si="13"/>
        <v>201.94302601000027</v>
      </c>
      <c r="N13" s="30">
        <f t="shared" si="13"/>
        <v>222.1373286110003</v>
      </c>
      <c r="O13" s="30">
        <f t="shared" si="13"/>
        <v>244.35106147210035</v>
      </c>
      <c r="P13" s="62">
        <f t="shared" si="13"/>
        <v>268.78616761931039</v>
      </c>
      <c r="Q13" s="63">
        <f>P13*1.1-20</f>
        <v>275.66478438124147</v>
      </c>
      <c r="R13" s="30">
        <f t="shared" si="13"/>
        <v>303.23126281936567</v>
      </c>
      <c r="S13" s="30">
        <f t="shared" si="13"/>
        <v>333.55438910130226</v>
      </c>
      <c r="T13" s="64">
        <f t="shared" si="13"/>
        <v>366.90982801143252</v>
      </c>
      <c r="U13" s="65">
        <f>T13*1.1-20</f>
        <v>383.60081081257579</v>
      </c>
      <c r="V13" s="16">
        <f t="shared" si="13"/>
        <v>421.96089189383338</v>
      </c>
    </row>
    <row r="14" spans="1:22" x14ac:dyDescent="0.2">
      <c r="A14" s="5" t="s">
        <v>27</v>
      </c>
      <c r="B14" s="4" t="s">
        <v>39</v>
      </c>
      <c r="C14" s="25">
        <v>78.510756053303425</v>
      </c>
      <c r="D14" s="66">
        <v>79.673930486310923</v>
      </c>
      <c r="E14" s="67">
        <v>81.594031449940971</v>
      </c>
      <c r="F14" s="68">
        <v>83.049545713814439</v>
      </c>
      <c r="G14" s="69">
        <v>86.507447387826886</v>
      </c>
      <c r="H14" s="70">
        <v>87.213248066909742</v>
      </c>
      <c r="I14" s="22">
        <v>89.34551810847195</v>
      </c>
      <c r="J14" s="71">
        <v>91.502182947830519</v>
      </c>
      <c r="K14" s="72">
        <v>93.773178043320812</v>
      </c>
      <c r="L14" s="73">
        <v>95.499834307961706</v>
      </c>
      <c r="M14" s="74">
        <v>97.450082656316795</v>
      </c>
      <c r="N14" s="75">
        <v>100.87883969758091</v>
      </c>
      <c r="O14" s="76">
        <v>102.96410297785761</v>
      </c>
      <c r="P14" s="77">
        <v>103.6685359074735</v>
      </c>
      <c r="Q14" s="78">
        <v>106.18409175072119</v>
      </c>
      <c r="R14" s="79">
        <v>107.41362541787899</v>
      </c>
      <c r="S14" s="80">
        <v>109.67227358671971</v>
      </c>
      <c r="T14" s="81">
        <v>112.26882315440089</v>
      </c>
      <c r="U14" s="82">
        <v>113.02345803984682</v>
      </c>
      <c r="V14" s="25">
        <v>116.61227387699402</v>
      </c>
    </row>
    <row r="15" spans="1:22" x14ac:dyDescent="0.2">
      <c r="A15" s="5" t="s">
        <v>28</v>
      </c>
      <c r="B15" s="4" t="s">
        <v>38</v>
      </c>
      <c r="C15" s="25">
        <v>82.665436397804825</v>
      </c>
      <c r="D15" s="83">
        <v>83.321432242288665</v>
      </c>
      <c r="E15" s="84">
        <v>84.563770404849834</v>
      </c>
      <c r="F15" s="85">
        <v>87.317071394057265</v>
      </c>
      <c r="G15" s="86">
        <v>89.218469446329266</v>
      </c>
      <c r="H15" s="87">
        <v>90.181848130179191</v>
      </c>
      <c r="I15" s="88">
        <v>94.861068952168651</v>
      </c>
      <c r="J15" s="24">
        <v>96.951117548103355</v>
      </c>
      <c r="K15" s="24">
        <v>96.5810900789713</v>
      </c>
      <c r="L15" s="22">
        <v>98.842331796758018</v>
      </c>
      <c r="M15" s="89">
        <v>101.08119264698423</v>
      </c>
      <c r="N15" s="90">
        <v>106.5376781685879</v>
      </c>
      <c r="O15" s="91">
        <v>108.51550122727821</v>
      </c>
      <c r="P15" s="24">
        <v>108.96614165801934</v>
      </c>
      <c r="Q15" s="24">
        <v>108.94134089127367</v>
      </c>
      <c r="R15" s="92">
        <v>112.33199212336723</v>
      </c>
      <c r="S15" s="93">
        <v>113.43328710404053</v>
      </c>
      <c r="T15" s="94">
        <v>115.60165191258932</v>
      </c>
      <c r="U15" s="95">
        <v>116.89195273369971</v>
      </c>
      <c r="V15" s="25">
        <v>119.81592152380018</v>
      </c>
    </row>
    <row r="16" spans="1:22" x14ac:dyDescent="0.2">
      <c r="A16" s="5" t="s">
        <v>30</v>
      </c>
      <c r="B16" s="4" t="s">
        <v>31</v>
      </c>
      <c r="C16" s="25">
        <v>100</v>
      </c>
      <c r="D16" s="97">
        <f>C16</f>
        <v>100</v>
      </c>
      <c r="E16" s="97">
        <f t="shared" ref="E16:V16" si="14">D16</f>
        <v>100</v>
      </c>
      <c r="F16" s="97">
        <f t="shared" si="14"/>
        <v>100</v>
      </c>
      <c r="G16" s="96">
        <v>120</v>
      </c>
      <c r="H16" s="97">
        <f t="shared" si="14"/>
        <v>120</v>
      </c>
      <c r="I16" s="97">
        <f t="shared" si="14"/>
        <v>120</v>
      </c>
      <c r="J16" s="97">
        <f t="shared" si="14"/>
        <v>120</v>
      </c>
      <c r="K16" s="96">
        <v>120.01</v>
      </c>
      <c r="L16" s="97">
        <f t="shared" si="14"/>
        <v>120.01</v>
      </c>
      <c r="M16" s="97">
        <f t="shared" si="14"/>
        <v>120.01</v>
      </c>
      <c r="N16" s="97">
        <f t="shared" si="14"/>
        <v>120.01</v>
      </c>
      <c r="O16" s="97">
        <f t="shared" si="14"/>
        <v>120.01</v>
      </c>
      <c r="P16" s="97">
        <f t="shared" si="14"/>
        <v>120.01</v>
      </c>
      <c r="Q16" s="98" t="s">
        <v>32</v>
      </c>
      <c r="R16" s="98" t="str">
        <f t="shared" si="14"/>
        <v>Bob</v>
      </c>
      <c r="S16" s="98" t="s">
        <v>40</v>
      </c>
      <c r="T16" s="98" t="str">
        <f t="shared" si="14"/>
        <v>Charles</v>
      </c>
      <c r="U16" s="98" t="str">
        <f t="shared" si="14"/>
        <v>Charles</v>
      </c>
      <c r="V16" s="98" t="str">
        <f t="shared" si="14"/>
        <v>Charles</v>
      </c>
    </row>
    <row r="17" spans="1:22" x14ac:dyDescent="0.2">
      <c r="A17" s="5" t="s">
        <v>33</v>
      </c>
      <c r="B17" s="4" t="s">
        <v>16</v>
      </c>
      <c r="C17" s="1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/>
      <c r="J17" s="6"/>
      <c r="K17" s="6"/>
      <c r="L17" s="16">
        <v>0</v>
      </c>
      <c r="M17" s="6">
        <v>0</v>
      </c>
      <c r="N17" s="6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</row>
    <row r="18" spans="1:22" x14ac:dyDescent="0.2">
      <c r="A18" s="5" t="s">
        <v>34</v>
      </c>
      <c r="B18" s="4" t="s">
        <v>15</v>
      </c>
      <c r="C18" s="100" t="s">
        <v>18</v>
      </c>
      <c r="D18" s="100" t="s">
        <v>19</v>
      </c>
      <c r="E18" s="100"/>
      <c r="F18" s="100"/>
      <c r="G18" s="100" t="s">
        <v>20</v>
      </c>
      <c r="H18" s="100"/>
      <c r="I18" s="100" t="s">
        <v>21</v>
      </c>
      <c r="J18" s="100"/>
      <c r="K18" s="100" t="s">
        <v>22</v>
      </c>
      <c r="L18" s="100"/>
      <c r="M18" s="100" t="s">
        <v>23</v>
      </c>
      <c r="N18" s="100"/>
      <c r="O18" s="100" t="s">
        <v>24</v>
      </c>
      <c r="P18" s="100"/>
      <c r="Q18" s="100"/>
      <c r="R18" s="100"/>
      <c r="S18" s="100"/>
      <c r="T18" s="100"/>
      <c r="U18" s="100"/>
      <c r="V18" s="100"/>
    </row>
    <row r="19" spans="1:2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FAF4-C32F-5049-8044-201A241190C3}">
  <sheetPr codeName="Sheet3"/>
  <dimension ref="A1:V23"/>
  <sheetViews>
    <sheetView zoomScale="140" zoomScaleNormal="140" workbookViewId="0">
      <selection activeCell="B19" sqref="B19"/>
    </sheetView>
  </sheetViews>
  <sheetFormatPr baseColWidth="10" defaultColWidth="8.83203125" defaultRowHeight="15" x14ac:dyDescent="0.2"/>
  <cols>
    <col min="2" max="2" width="43.33203125" customWidth="1"/>
  </cols>
  <sheetData>
    <row r="1" spans="1:22" s="167" customFormat="1" ht="19" x14ac:dyDescent="0.25">
      <c r="A1" s="170" t="s">
        <v>47</v>
      </c>
      <c r="B1" s="169"/>
      <c r="C1" s="169"/>
      <c r="D1" s="169"/>
      <c r="E1" s="169"/>
      <c r="F1" s="169"/>
      <c r="G1" s="169"/>
    </row>
    <row r="2" spans="1:22" s="167" customFormat="1" x14ac:dyDescent="0.2">
      <c r="A2" s="168"/>
      <c r="B2" s="168"/>
      <c r="C2" s="168"/>
      <c r="D2" s="168"/>
      <c r="E2" s="168"/>
      <c r="F2" s="168"/>
      <c r="G2" s="168"/>
    </row>
    <row r="3" spans="1:22" x14ac:dyDescent="0.2">
      <c r="A3" s="5" t="s">
        <v>3</v>
      </c>
      <c r="B3" s="4" t="s">
        <v>0</v>
      </c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</row>
    <row r="4" spans="1:22" x14ac:dyDescent="0.2">
      <c r="A4" s="5" t="s">
        <v>4</v>
      </c>
      <c r="B4" s="4" t="s">
        <v>2</v>
      </c>
      <c r="C4" s="101">
        <f>232.44+C3*4.321</f>
        <v>236.761</v>
      </c>
      <c r="D4" s="101">
        <f t="shared" ref="D4:V4" si="0">232.44+D3*4.321</f>
        <v>241.08199999999999</v>
      </c>
      <c r="E4" s="101">
        <f t="shared" si="0"/>
        <v>245.40299999999999</v>
      </c>
      <c r="F4" s="101">
        <f t="shared" si="0"/>
        <v>249.72399999999999</v>
      </c>
      <c r="G4" s="101">
        <f t="shared" si="0"/>
        <v>254.04499999999999</v>
      </c>
      <c r="H4" s="101">
        <f t="shared" si="0"/>
        <v>258.36599999999999</v>
      </c>
      <c r="I4" s="101">
        <f t="shared" si="0"/>
        <v>262.68700000000001</v>
      </c>
      <c r="J4" s="101">
        <f t="shared" si="0"/>
        <v>267.00799999999998</v>
      </c>
      <c r="K4" s="101">
        <f t="shared" si="0"/>
        <v>271.32900000000001</v>
      </c>
      <c r="L4" s="101">
        <f t="shared" si="0"/>
        <v>275.64999999999998</v>
      </c>
      <c r="M4" s="101">
        <f t="shared" si="0"/>
        <v>279.971</v>
      </c>
      <c r="N4" s="101">
        <f t="shared" si="0"/>
        <v>284.29199999999997</v>
      </c>
      <c r="O4" s="101">
        <f t="shared" si="0"/>
        <v>288.613</v>
      </c>
      <c r="P4" s="101">
        <f t="shared" si="0"/>
        <v>292.93399999999997</v>
      </c>
      <c r="Q4" s="101">
        <f t="shared" si="0"/>
        <v>297.255</v>
      </c>
      <c r="R4" s="101">
        <f t="shared" si="0"/>
        <v>301.57600000000002</v>
      </c>
      <c r="S4" s="101">
        <f t="shared" si="0"/>
        <v>305.89699999999999</v>
      </c>
      <c r="T4" s="101">
        <f t="shared" si="0"/>
        <v>310.21799999999996</v>
      </c>
      <c r="U4" s="101">
        <f t="shared" si="0"/>
        <v>314.53899999999999</v>
      </c>
      <c r="V4" s="101">
        <f t="shared" si="0"/>
        <v>318.86</v>
      </c>
    </row>
    <row r="5" spans="1:22" x14ac:dyDescent="0.2">
      <c r="A5" s="5" t="s">
        <v>5</v>
      </c>
      <c r="B5" s="4" t="s">
        <v>1</v>
      </c>
      <c r="C5" s="34">
        <v>100</v>
      </c>
      <c r="D5" s="34">
        <f>C5+4.22</f>
        <v>104.22</v>
      </c>
      <c r="E5" s="34">
        <f t="shared" ref="E5:F5" si="1">D5+4.22</f>
        <v>108.44</v>
      </c>
      <c r="F5" s="34">
        <f t="shared" si="1"/>
        <v>112.66</v>
      </c>
      <c r="G5" s="34">
        <f>F5+5.22</f>
        <v>117.88</v>
      </c>
      <c r="H5" s="34">
        <f t="shared" ref="H5:K5" si="2">G5+5.22</f>
        <v>123.1</v>
      </c>
      <c r="I5" s="34">
        <f t="shared" si="2"/>
        <v>128.32</v>
      </c>
      <c r="J5" s="34">
        <f t="shared" si="2"/>
        <v>133.54</v>
      </c>
      <c r="K5" s="34">
        <f t="shared" si="2"/>
        <v>138.76</v>
      </c>
      <c r="L5" s="34">
        <f>K5+6.22</f>
        <v>144.97999999999999</v>
      </c>
      <c r="M5" s="34">
        <f t="shared" ref="M5:P5" si="3">L5+6.22</f>
        <v>151.19999999999999</v>
      </c>
      <c r="N5" s="34">
        <f t="shared" si="3"/>
        <v>157.41999999999999</v>
      </c>
      <c r="O5" s="34">
        <f t="shared" si="3"/>
        <v>163.63999999999999</v>
      </c>
      <c r="P5" s="34">
        <f t="shared" si="3"/>
        <v>169.85999999999999</v>
      </c>
      <c r="Q5" s="34">
        <f>P5+7.22</f>
        <v>177.07999999999998</v>
      </c>
      <c r="R5" s="34">
        <f t="shared" ref="R5:U5" si="4">Q5+7.22</f>
        <v>184.29999999999998</v>
      </c>
      <c r="S5" s="34">
        <f t="shared" si="4"/>
        <v>191.51999999999998</v>
      </c>
      <c r="T5" s="34">
        <f t="shared" si="4"/>
        <v>198.73999999999998</v>
      </c>
      <c r="U5" s="34">
        <f t="shared" si="4"/>
        <v>205.95999999999998</v>
      </c>
      <c r="V5" s="34">
        <f>U5+8.22</f>
        <v>214.17999999999998</v>
      </c>
    </row>
    <row r="6" spans="1:22" x14ac:dyDescent="0.2">
      <c r="A6" s="5" t="s">
        <v>6</v>
      </c>
      <c r="B6" s="4" t="s">
        <v>29</v>
      </c>
      <c r="C6" s="102">
        <f>232.44+C3*4.321</f>
        <v>236.761</v>
      </c>
      <c r="D6" s="102">
        <f t="shared" ref="D6:V6" si="5">232.44+D3*4.321</f>
        <v>241.08199999999999</v>
      </c>
      <c r="E6" s="102">
        <f t="shared" si="5"/>
        <v>245.40299999999999</v>
      </c>
      <c r="F6" s="102">
        <f t="shared" si="5"/>
        <v>249.72399999999999</v>
      </c>
      <c r="G6" s="102">
        <f t="shared" si="5"/>
        <v>254.04499999999999</v>
      </c>
      <c r="H6" s="102">
        <f t="shared" si="5"/>
        <v>258.36599999999999</v>
      </c>
      <c r="I6" s="102">
        <f t="shared" si="5"/>
        <v>262.68700000000001</v>
      </c>
      <c r="J6" s="102">
        <f t="shared" si="5"/>
        <v>267.00799999999998</v>
      </c>
      <c r="K6" s="102">
        <f t="shared" si="5"/>
        <v>271.32900000000001</v>
      </c>
      <c r="L6" s="102">
        <f t="shared" si="5"/>
        <v>275.64999999999998</v>
      </c>
      <c r="M6" s="103">
        <f t="shared" si="5"/>
        <v>279.971</v>
      </c>
      <c r="N6" s="102">
        <f t="shared" si="5"/>
        <v>284.29199999999997</v>
      </c>
      <c r="O6" s="102">
        <f t="shared" si="5"/>
        <v>288.613</v>
      </c>
      <c r="P6" s="102">
        <f t="shared" si="5"/>
        <v>292.93399999999997</v>
      </c>
      <c r="Q6" s="104">
        <v>300</v>
      </c>
      <c r="R6" s="102">
        <f t="shared" si="5"/>
        <v>301.57600000000002</v>
      </c>
      <c r="S6" s="102">
        <f t="shared" si="5"/>
        <v>305.89699999999999</v>
      </c>
      <c r="T6" s="102">
        <f t="shared" si="5"/>
        <v>310.21799999999996</v>
      </c>
      <c r="U6" s="102">
        <f t="shared" si="5"/>
        <v>314.53899999999999</v>
      </c>
      <c r="V6" s="102">
        <f t="shared" si="5"/>
        <v>318.86</v>
      </c>
    </row>
    <row r="7" spans="1:22" x14ac:dyDescent="0.2">
      <c r="A7" s="5" t="s">
        <v>7</v>
      </c>
      <c r="B7" s="4" t="s">
        <v>37</v>
      </c>
      <c r="C7" s="97">
        <f t="shared" ref="C7:L7" si="6">C4</f>
        <v>236.761</v>
      </c>
      <c r="D7" s="97">
        <f t="shared" si="6"/>
        <v>241.08199999999999</v>
      </c>
      <c r="E7" s="97">
        <f t="shared" si="6"/>
        <v>245.40299999999999</v>
      </c>
      <c r="F7" s="97">
        <f t="shared" si="6"/>
        <v>249.72399999999999</v>
      </c>
      <c r="G7" s="97">
        <f t="shared" si="6"/>
        <v>254.04499999999999</v>
      </c>
      <c r="H7" s="97">
        <f t="shared" si="6"/>
        <v>258.36599999999999</v>
      </c>
      <c r="I7" s="97">
        <f t="shared" si="6"/>
        <v>262.68700000000001</v>
      </c>
      <c r="J7" s="97">
        <f t="shared" si="6"/>
        <v>267.00799999999998</v>
      </c>
      <c r="K7" s="97">
        <f t="shared" si="6"/>
        <v>271.32900000000001</v>
      </c>
      <c r="L7" s="97">
        <f t="shared" si="6"/>
        <v>275.64999999999998</v>
      </c>
      <c r="M7" s="24">
        <v>297.97000000000003</v>
      </c>
      <c r="N7" s="97">
        <f>N4</f>
        <v>284.29199999999997</v>
      </c>
      <c r="O7" s="97">
        <f t="shared" ref="O7:V7" si="7">O4</f>
        <v>288.613</v>
      </c>
      <c r="P7" s="97">
        <f t="shared" si="7"/>
        <v>292.93399999999997</v>
      </c>
      <c r="Q7" s="96">
        <f t="shared" si="7"/>
        <v>297.255</v>
      </c>
      <c r="R7" s="97">
        <f t="shared" si="7"/>
        <v>301.57600000000002</v>
      </c>
      <c r="S7" s="97">
        <f t="shared" si="7"/>
        <v>305.89699999999999</v>
      </c>
      <c r="T7" s="97">
        <f t="shared" si="7"/>
        <v>310.21799999999996</v>
      </c>
      <c r="U7" s="97">
        <f t="shared" si="7"/>
        <v>314.53899999999999</v>
      </c>
      <c r="V7" s="97">
        <f t="shared" si="7"/>
        <v>318.86</v>
      </c>
    </row>
    <row r="8" spans="1:22" x14ac:dyDescent="0.2">
      <c r="A8" s="5" t="s">
        <v>8</v>
      </c>
      <c r="B8" s="4" t="s">
        <v>14</v>
      </c>
      <c r="C8" s="105">
        <f>C4</f>
        <v>236.761</v>
      </c>
      <c r="D8" s="105">
        <f t="shared" ref="D8:V8" si="8">D4</f>
        <v>241.08199999999999</v>
      </c>
      <c r="E8" s="105">
        <f t="shared" si="8"/>
        <v>245.40299999999999</v>
      </c>
      <c r="F8" s="105">
        <f t="shared" si="8"/>
        <v>249.72399999999999</v>
      </c>
      <c r="G8" s="105">
        <f t="shared" si="8"/>
        <v>254.04499999999999</v>
      </c>
      <c r="H8" s="105">
        <f t="shared" si="8"/>
        <v>258.36599999999999</v>
      </c>
      <c r="I8" s="105">
        <f t="shared" si="8"/>
        <v>262.68700000000001</v>
      </c>
      <c r="J8" s="106">
        <f>J4+0.1</f>
        <v>267.108</v>
      </c>
      <c r="K8" s="105">
        <f t="shared" si="8"/>
        <v>271.32900000000001</v>
      </c>
      <c r="L8" s="105">
        <f t="shared" si="8"/>
        <v>275.64999999999998</v>
      </c>
      <c r="M8" s="107">
        <f t="shared" si="8"/>
        <v>279.971</v>
      </c>
      <c r="N8" s="105">
        <f t="shared" si="8"/>
        <v>284.29199999999997</v>
      </c>
      <c r="O8" s="105">
        <f t="shared" si="8"/>
        <v>288.613</v>
      </c>
      <c r="P8" s="105">
        <f t="shared" si="8"/>
        <v>292.93399999999997</v>
      </c>
      <c r="Q8" s="105">
        <f t="shared" si="8"/>
        <v>297.255</v>
      </c>
      <c r="R8" s="105">
        <f t="shared" si="8"/>
        <v>301.57600000000002</v>
      </c>
      <c r="S8" s="105">
        <f t="shared" si="8"/>
        <v>305.89699999999999</v>
      </c>
      <c r="T8" s="105">
        <f t="shared" si="8"/>
        <v>310.21799999999996</v>
      </c>
      <c r="U8" s="105">
        <f t="shared" si="8"/>
        <v>314.53899999999999</v>
      </c>
      <c r="V8" s="105">
        <f t="shared" si="8"/>
        <v>318.86</v>
      </c>
    </row>
    <row r="9" spans="1:22" x14ac:dyDescent="0.2">
      <c r="A9" s="5" t="s">
        <v>9</v>
      </c>
      <c r="B9" s="4" t="s">
        <v>12</v>
      </c>
      <c r="C9" s="60">
        <v>100</v>
      </c>
      <c r="D9" s="34">
        <f t="shared" ref="D9:V9" si="9">C9*1.1</f>
        <v>110.00000000000001</v>
      </c>
      <c r="E9" s="34">
        <f t="shared" si="9"/>
        <v>121.00000000000003</v>
      </c>
      <c r="F9" s="34">
        <f t="shared" si="9"/>
        <v>133.10000000000005</v>
      </c>
      <c r="G9" s="34">
        <f t="shared" si="9"/>
        <v>146.41000000000008</v>
      </c>
      <c r="H9" s="34">
        <f t="shared" si="9"/>
        <v>161.0510000000001</v>
      </c>
      <c r="I9" s="34">
        <f t="shared" si="9"/>
        <v>177.15610000000012</v>
      </c>
      <c r="J9" s="34">
        <f t="shared" si="9"/>
        <v>194.87171000000015</v>
      </c>
      <c r="K9" s="34">
        <f t="shared" si="9"/>
        <v>214.3588810000002</v>
      </c>
      <c r="L9" s="34">
        <f t="shared" si="9"/>
        <v>235.79476910000022</v>
      </c>
      <c r="M9" s="34">
        <f t="shared" si="9"/>
        <v>259.37424601000026</v>
      </c>
      <c r="N9" s="108">
        <f t="shared" si="9"/>
        <v>285.3116706110003</v>
      </c>
      <c r="O9" s="108">
        <f t="shared" si="9"/>
        <v>313.84283767210036</v>
      </c>
      <c r="P9" s="108">
        <f t="shared" si="9"/>
        <v>345.22712143931039</v>
      </c>
      <c r="Q9" s="108">
        <f t="shared" si="9"/>
        <v>379.74983358324147</v>
      </c>
      <c r="R9" s="108">
        <f t="shared" si="9"/>
        <v>417.72481694156562</v>
      </c>
      <c r="S9" s="34">
        <f t="shared" si="9"/>
        <v>459.49729863572225</v>
      </c>
      <c r="T9" s="34">
        <f t="shared" si="9"/>
        <v>505.4470284992945</v>
      </c>
      <c r="U9" s="34">
        <f t="shared" si="9"/>
        <v>555.99173134922398</v>
      </c>
      <c r="V9" s="34">
        <f t="shared" si="9"/>
        <v>611.59090448414645</v>
      </c>
    </row>
    <row r="10" spans="1:22" x14ac:dyDescent="0.2">
      <c r="A10" s="5" t="s">
        <v>10</v>
      </c>
      <c r="B10" s="4" t="s">
        <v>17</v>
      </c>
      <c r="C10" s="61">
        <v>100</v>
      </c>
      <c r="D10" s="34">
        <f>C10*1.5</f>
        <v>150</v>
      </c>
      <c r="E10" s="34">
        <f t="shared" ref="E10:V10" si="10">D10*1.5</f>
        <v>225</v>
      </c>
      <c r="F10" s="34">
        <f t="shared" si="10"/>
        <v>337.5</v>
      </c>
      <c r="G10" s="34">
        <f t="shared" si="10"/>
        <v>506.25</v>
      </c>
      <c r="H10" s="34">
        <f t="shared" si="10"/>
        <v>759.375</v>
      </c>
      <c r="I10" s="34">
        <f t="shared" si="10"/>
        <v>1139.0625</v>
      </c>
      <c r="J10" s="34">
        <f t="shared" si="10"/>
        <v>1708.59375</v>
      </c>
      <c r="K10" s="34">
        <f t="shared" si="10"/>
        <v>2562.890625</v>
      </c>
      <c r="L10" s="34">
        <f t="shared" si="10"/>
        <v>3844.3359375</v>
      </c>
      <c r="M10" s="34">
        <f t="shared" si="10"/>
        <v>5766.50390625</v>
      </c>
      <c r="N10" s="34">
        <f t="shared" si="10"/>
        <v>8649.755859375</v>
      </c>
      <c r="O10" s="34">
        <f t="shared" si="10"/>
        <v>12974.6337890625</v>
      </c>
      <c r="P10" s="34">
        <f t="shared" si="10"/>
        <v>19461.95068359375</v>
      </c>
      <c r="Q10" s="34">
        <f t="shared" si="10"/>
        <v>29192.926025390625</v>
      </c>
      <c r="R10" s="34">
        <f t="shared" si="10"/>
        <v>43789.389038085938</v>
      </c>
      <c r="S10" s="16">
        <v>0</v>
      </c>
      <c r="T10" s="16">
        <v>0</v>
      </c>
      <c r="U10" s="16">
        <v>0</v>
      </c>
      <c r="V10" s="16">
        <f t="shared" si="10"/>
        <v>0</v>
      </c>
    </row>
    <row r="11" spans="1:22" x14ac:dyDescent="0.2">
      <c r="A11" s="5" t="s">
        <v>11</v>
      </c>
      <c r="B11" s="4" t="s">
        <v>36</v>
      </c>
      <c r="C11" s="38">
        <f t="shared" ref="C11:V11" si="11">123.45+SIN(C3/3)</f>
        <v>123.77719469679616</v>
      </c>
      <c r="D11" s="109">
        <f t="shared" si="11"/>
        <v>124.06836980306974</v>
      </c>
      <c r="E11" s="110">
        <f t="shared" si="11"/>
        <v>124.2914709848079</v>
      </c>
      <c r="F11" s="38">
        <f t="shared" si="11"/>
        <v>124.42193790136332</v>
      </c>
      <c r="G11" s="38">
        <f t="shared" si="11"/>
        <v>124.44540795775177</v>
      </c>
      <c r="H11" s="38">
        <f t="shared" si="11"/>
        <v>124.35929742682569</v>
      </c>
      <c r="I11" s="38">
        <f t="shared" si="11"/>
        <v>124.17308588173833</v>
      </c>
      <c r="J11" s="38">
        <f t="shared" si="11"/>
        <v>123.90727262663582</v>
      </c>
      <c r="K11" s="38">
        <f t="shared" si="11"/>
        <v>123.59112000805987</v>
      </c>
      <c r="L11" s="38">
        <f t="shared" si="11"/>
        <v>123.25943203712451</v>
      </c>
      <c r="M11" s="38">
        <f t="shared" si="11"/>
        <v>122.94872295141165</v>
      </c>
      <c r="N11" s="38">
        <f t="shared" si="11"/>
        <v>122.69319750469208</v>
      </c>
      <c r="O11" s="38">
        <f t="shared" si="11"/>
        <v>122.52098549872925</v>
      </c>
      <c r="P11" s="38">
        <f t="shared" si="11"/>
        <v>122.45104508290207</v>
      </c>
      <c r="Q11" s="38">
        <f t="shared" si="11"/>
        <v>122.49107572533687</v>
      </c>
      <c r="R11" s="38">
        <f t="shared" si="11"/>
        <v>122.63667060843242</v>
      </c>
      <c r="S11" s="111">
        <f t="shared" si="11"/>
        <v>122.8718017582557</v>
      </c>
      <c r="T11" s="111">
        <f t="shared" si="11"/>
        <v>123.17058450180107</v>
      </c>
      <c r="U11" s="111">
        <f t="shared" si="11"/>
        <v>123.50012700988218</v>
      </c>
      <c r="V11" s="111">
        <f t="shared" si="11"/>
        <v>123.82415123057122</v>
      </c>
    </row>
    <row r="12" spans="1:22" x14ac:dyDescent="0.2">
      <c r="A12" s="5" t="s">
        <v>25</v>
      </c>
      <c r="B12" s="4" t="s">
        <v>13</v>
      </c>
      <c r="C12" s="60">
        <v>100</v>
      </c>
      <c r="D12" s="34">
        <v>101</v>
      </c>
      <c r="E12" s="34">
        <f>C12+(D12-C12)/0.1</f>
        <v>110</v>
      </c>
      <c r="F12" s="34">
        <f>D12+(E12-D12)/0.2</f>
        <v>146</v>
      </c>
      <c r="G12" s="34">
        <f>E12+(F12-E12)/0.3</f>
        <v>230</v>
      </c>
      <c r="H12" s="34">
        <f>F12+(G12-F12)/0.4</f>
        <v>356</v>
      </c>
      <c r="I12" s="34">
        <f>G12+(H12-G12)/0.5</f>
        <v>482</v>
      </c>
      <c r="J12" s="34">
        <f>H12+(I12-H12)/0.6</f>
        <v>566</v>
      </c>
      <c r="K12" s="34">
        <f>I12+(J12-I12)/0.7</f>
        <v>602</v>
      </c>
      <c r="L12" s="34">
        <f>J12+(K12-J12)/0.8</f>
        <v>611</v>
      </c>
      <c r="M12" s="34">
        <f>K12+(L12-K12)/0.9</f>
        <v>612</v>
      </c>
      <c r="N12" s="34">
        <f>L12+(M12-L12)/0.99</f>
        <v>612.01010101010104</v>
      </c>
      <c r="O12" s="34">
        <f>M12+(N12-M12)/0.5</f>
        <v>612.02020202020208</v>
      </c>
      <c r="P12" s="34">
        <f>O12</f>
        <v>612.02020202020208</v>
      </c>
      <c r="Q12" s="34">
        <f t="shared" ref="Q12:V12" si="12">P12</f>
        <v>612.02020202020208</v>
      </c>
      <c r="R12" s="34">
        <f t="shared" si="12"/>
        <v>612.02020202020208</v>
      </c>
      <c r="S12" s="34">
        <f t="shared" si="12"/>
        <v>612.02020202020208</v>
      </c>
      <c r="T12" s="34">
        <f t="shared" si="12"/>
        <v>612.02020202020208</v>
      </c>
      <c r="U12" s="34">
        <f t="shared" si="12"/>
        <v>612.02020202020208</v>
      </c>
      <c r="V12" s="34">
        <f t="shared" si="12"/>
        <v>612.02020202020208</v>
      </c>
    </row>
    <row r="13" spans="1:22" x14ac:dyDescent="0.2">
      <c r="A13" s="5" t="s">
        <v>26</v>
      </c>
      <c r="B13" s="4" t="s">
        <v>35</v>
      </c>
      <c r="C13" s="112">
        <f>C9</f>
        <v>100</v>
      </c>
      <c r="D13" s="34">
        <f t="shared" ref="D13:V13" si="13">C13*1.1</f>
        <v>110.00000000000001</v>
      </c>
      <c r="E13" s="34">
        <f t="shared" si="13"/>
        <v>121.00000000000003</v>
      </c>
      <c r="F13" s="113">
        <f t="shared" si="13"/>
        <v>133.10000000000005</v>
      </c>
      <c r="G13" s="114">
        <f>F13*1.1-20</f>
        <v>126.41000000000008</v>
      </c>
      <c r="H13" s="115">
        <f t="shared" si="13"/>
        <v>139.0510000000001</v>
      </c>
      <c r="I13" s="116">
        <f t="shared" si="13"/>
        <v>152.95610000000013</v>
      </c>
      <c r="J13" s="117">
        <f t="shared" si="13"/>
        <v>168.25171000000017</v>
      </c>
      <c r="K13" s="118">
        <f t="shared" si="13"/>
        <v>185.07688100000021</v>
      </c>
      <c r="L13" s="119">
        <f>K13*1.1-20</f>
        <v>183.58456910000024</v>
      </c>
      <c r="M13" s="120">
        <f t="shared" si="13"/>
        <v>201.94302601000027</v>
      </c>
      <c r="N13" s="121">
        <f t="shared" si="13"/>
        <v>222.1373286110003</v>
      </c>
      <c r="O13" s="114">
        <f t="shared" si="13"/>
        <v>244.35106147210035</v>
      </c>
      <c r="P13" s="122">
        <f t="shared" si="13"/>
        <v>268.78616761931039</v>
      </c>
      <c r="Q13" s="64">
        <f>P13*1.1-20</f>
        <v>275.66478438124147</v>
      </c>
      <c r="R13" s="123">
        <f t="shared" si="13"/>
        <v>303.23126281936567</v>
      </c>
      <c r="S13" s="124">
        <f t="shared" si="13"/>
        <v>333.55438910130226</v>
      </c>
      <c r="T13" s="11">
        <f t="shared" si="13"/>
        <v>366.90982801143252</v>
      </c>
      <c r="U13" s="125">
        <f>T13*1.1-20</f>
        <v>383.60081081257579</v>
      </c>
      <c r="V13" s="126">
        <f t="shared" si="13"/>
        <v>421.96089189383338</v>
      </c>
    </row>
    <row r="14" spans="1:22" x14ac:dyDescent="0.2">
      <c r="A14" s="5" t="s">
        <v>27</v>
      </c>
      <c r="B14" s="4" t="s">
        <v>39</v>
      </c>
      <c r="C14" s="24">
        <v>78.510756053303425</v>
      </c>
      <c r="D14" s="24">
        <v>79.673930486310923</v>
      </c>
      <c r="E14" s="24">
        <v>81.594031449940971</v>
      </c>
      <c r="F14" s="24">
        <v>83.049545713814439</v>
      </c>
      <c r="G14" s="24">
        <v>86.507447387826886</v>
      </c>
      <c r="H14" s="24">
        <v>87.213248066909742</v>
      </c>
      <c r="I14" s="24">
        <v>89.34551810847195</v>
      </c>
      <c r="J14" s="24">
        <v>91.502182947830519</v>
      </c>
      <c r="K14" s="24">
        <v>93.773178043320812</v>
      </c>
      <c r="L14" s="24">
        <v>95.499834307961706</v>
      </c>
      <c r="M14" s="24">
        <v>97.450082656316795</v>
      </c>
      <c r="N14" s="24">
        <v>100.87883969758091</v>
      </c>
      <c r="O14" s="24">
        <v>102.96410297785761</v>
      </c>
      <c r="P14" s="24">
        <v>103.6685359074735</v>
      </c>
      <c r="Q14" s="24">
        <v>106.18409175072119</v>
      </c>
      <c r="R14" s="24">
        <v>107.41362541787899</v>
      </c>
      <c r="S14" s="24">
        <v>109.67227358671971</v>
      </c>
      <c r="T14" s="24">
        <v>112.26882315440089</v>
      </c>
      <c r="U14" s="24">
        <v>113.02345803984682</v>
      </c>
      <c r="V14" s="24">
        <v>116.61227387699402</v>
      </c>
    </row>
    <row r="15" spans="1:22" x14ac:dyDescent="0.2">
      <c r="A15" s="5" t="s">
        <v>28</v>
      </c>
      <c r="B15" s="4" t="s">
        <v>38</v>
      </c>
      <c r="C15" s="127">
        <v>82.665436397804825</v>
      </c>
      <c r="D15" s="128">
        <v>83.321432242288665</v>
      </c>
      <c r="E15" s="23">
        <v>84.563770404849834</v>
      </c>
      <c r="F15" s="129">
        <v>87.317071394057265</v>
      </c>
      <c r="G15" s="130">
        <v>89.218469446329266</v>
      </c>
      <c r="H15" s="131">
        <v>90.181848130179191</v>
      </c>
      <c r="I15" s="128">
        <v>94.861068952168651</v>
      </c>
      <c r="J15" s="132">
        <v>96.951117548103355</v>
      </c>
      <c r="K15" s="133">
        <v>96.5810900789713</v>
      </c>
      <c r="L15" s="134">
        <v>98.842331796758018</v>
      </c>
      <c r="M15" s="23">
        <v>101.08119264698423</v>
      </c>
      <c r="N15" s="68">
        <v>106.5376781685879</v>
      </c>
      <c r="O15" s="135">
        <v>108.51550122727821</v>
      </c>
      <c r="P15" s="135">
        <v>108.96614165801934</v>
      </c>
      <c r="Q15" s="24">
        <v>108.94134089127367</v>
      </c>
      <c r="R15" s="24">
        <v>112.33199212336723</v>
      </c>
      <c r="S15" s="24">
        <v>113.43328710404053</v>
      </c>
      <c r="T15" s="24">
        <v>115.60165191258932</v>
      </c>
      <c r="U15" s="24">
        <v>116.89195273369971</v>
      </c>
      <c r="V15" s="24">
        <v>119.81592152380018</v>
      </c>
    </row>
    <row r="16" spans="1:22" x14ac:dyDescent="0.2">
      <c r="A16" s="5" t="s">
        <v>30</v>
      </c>
      <c r="B16" s="4" t="s">
        <v>31</v>
      </c>
      <c r="C16" s="24">
        <v>100</v>
      </c>
      <c r="D16" s="24">
        <f>C16</f>
        <v>100</v>
      </c>
      <c r="E16" s="24">
        <f t="shared" ref="E16:V16" si="14">D16</f>
        <v>100</v>
      </c>
      <c r="F16" s="24">
        <f t="shared" si="14"/>
        <v>100</v>
      </c>
      <c r="G16" s="24">
        <v>120</v>
      </c>
      <c r="H16" s="24">
        <f t="shared" si="14"/>
        <v>120</v>
      </c>
      <c r="I16" s="25">
        <f t="shared" si="14"/>
        <v>120</v>
      </c>
      <c r="J16" s="25">
        <f t="shared" si="14"/>
        <v>120</v>
      </c>
      <c r="K16" s="25">
        <v>120.01</v>
      </c>
      <c r="L16" s="24">
        <f t="shared" si="14"/>
        <v>120.01</v>
      </c>
      <c r="M16" s="24">
        <f t="shared" si="14"/>
        <v>120.01</v>
      </c>
      <c r="N16" s="24">
        <f t="shared" si="14"/>
        <v>120.01</v>
      </c>
      <c r="O16" s="24">
        <f t="shared" si="14"/>
        <v>120.01</v>
      </c>
      <c r="P16" s="24">
        <f t="shared" si="14"/>
        <v>120.01</v>
      </c>
      <c r="Q16" s="98" t="s">
        <v>32</v>
      </c>
      <c r="R16" s="98" t="str">
        <f t="shared" si="14"/>
        <v>Bob</v>
      </c>
      <c r="S16" s="98" t="s">
        <v>40</v>
      </c>
      <c r="T16" s="98" t="str">
        <f t="shared" si="14"/>
        <v>Charles</v>
      </c>
      <c r="U16" s="98" t="str">
        <f t="shared" si="14"/>
        <v>Charles</v>
      </c>
      <c r="V16" s="98" t="str">
        <f t="shared" si="14"/>
        <v>Charles</v>
      </c>
    </row>
    <row r="17" spans="1:22" x14ac:dyDescent="0.2">
      <c r="A17" s="5" t="s">
        <v>33</v>
      </c>
      <c r="B17" s="4" t="s">
        <v>16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6"/>
      <c r="J17" s="6"/>
      <c r="K17" s="6"/>
      <c r="L17" s="16">
        <v>0</v>
      </c>
      <c r="M17" s="16">
        <v>0</v>
      </c>
      <c r="N17" s="16">
        <v>0</v>
      </c>
      <c r="O17" s="136">
        <v>0</v>
      </c>
      <c r="P17" s="136">
        <v>0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</row>
    <row r="18" spans="1:22" x14ac:dyDescent="0.2">
      <c r="A18" s="5" t="s">
        <v>34</v>
      </c>
      <c r="B18" s="4" t="s">
        <v>15</v>
      </c>
      <c r="C18" s="100" t="s">
        <v>18</v>
      </c>
      <c r="D18" s="100" t="s">
        <v>19</v>
      </c>
      <c r="E18" s="100"/>
      <c r="F18" s="100"/>
      <c r="G18" s="100" t="s">
        <v>20</v>
      </c>
      <c r="H18" s="100"/>
      <c r="I18" s="100" t="s">
        <v>21</v>
      </c>
      <c r="J18" s="100"/>
      <c r="K18" s="100" t="s">
        <v>22</v>
      </c>
      <c r="L18" s="100"/>
      <c r="M18" s="100" t="s">
        <v>23</v>
      </c>
      <c r="N18" s="100"/>
      <c r="O18" s="100" t="s">
        <v>24</v>
      </c>
      <c r="P18" s="100"/>
      <c r="Q18" s="100"/>
      <c r="R18" s="100"/>
      <c r="S18" s="100"/>
      <c r="T18" s="100"/>
      <c r="U18" s="100"/>
      <c r="V18" s="100"/>
    </row>
    <row r="19" spans="1:22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1C79-052E-4C4D-88FC-F9E2B0BD1C7B}">
  <dimension ref="A1:V42"/>
  <sheetViews>
    <sheetView tabSelected="1" workbookViewId="0">
      <selection activeCell="L40" sqref="L40"/>
    </sheetView>
  </sheetViews>
  <sheetFormatPr baseColWidth="10" defaultRowHeight="15" x14ac:dyDescent="0.2"/>
  <cols>
    <col min="1" max="2" width="2.5" customWidth="1"/>
    <col min="3" max="22" width="10" customWidth="1"/>
  </cols>
  <sheetData>
    <row r="1" spans="1:22" ht="15" customHeight="1" x14ac:dyDescent="0.2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2" ht="1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</row>
    <row r="3" spans="1:22" ht="40" customHeight="1" x14ac:dyDescent="0.2">
      <c r="A3" s="280"/>
      <c r="B3" s="280"/>
      <c r="C3" s="281" t="s">
        <v>49</v>
      </c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0"/>
      <c r="Q3" s="280"/>
      <c r="R3" s="280"/>
      <c r="S3" s="280"/>
      <c r="T3" s="280"/>
      <c r="U3" s="280"/>
      <c r="V3" s="280"/>
    </row>
    <row r="4" spans="1:22" ht="25" customHeight="1" x14ac:dyDescent="0.2">
      <c r="A4" s="280"/>
      <c r="B4" s="280"/>
      <c r="C4" s="282" t="s">
        <v>50</v>
      </c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0"/>
      <c r="Q4" s="280"/>
      <c r="R4" s="280"/>
      <c r="S4" s="280"/>
      <c r="T4" s="280"/>
      <c r="U4" s="280"/>
      <c r="V4" s="280"/>
    </row>
    <row r="5" spans="1:22" ht="25" customHeight="1" x14ac:dyDescent="0.2">
      <c r="A5" s="280"/>
      <c r="B5" s="280"/>
      <c r="C5" s="282" t="s">
        <v>51</v>
      </c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0"/>
      <c r="Q5" s="280"/>
      <c r="R5" s="280"/>
      <c r="S5" s="280"/>
      <c r="T5" s="280"/>
      <c r="U5" s="280"/>
      <c r="V5" s="280"/>
    </row>
    <row r="6" spans="1:22" ht="25" customHeight="1" x14ac:dyDescent="0.2">
      <c r="A6" s="280"/>
      <c r="B6" s="280"/>
      <c r="C6" s="282" t="s">
        <v>52</v>
      </c>
      <c r="D6" s="282"/>
      <c r="E6" s="282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0"/>
      <c r="Q6" s="280"/>
      <c r="R6" s="280"/>
      <c r="S6" s="280"/>
      <c r="T6" s="280"/>
      <c r="U6" s="280"/>
      <c r="V6" s="280"/>
    </row>
    <row r="7" spans="1:22" ht="25" customHeight="1" x14ac:dyDescent="0.2">
      <c r="A7" s="280"/>
      <c r="B7" s="280"/>
      <c r="C7" s="282" t="s">
        <v>53</v>
      </c>
      <c r="D7" s="282"/>
      <c r="E7" s="282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0"/>
      <c r="Q7" s="280"/>
      <c r="R7" s="280"/>
      <c r="S7" s="280"/>
      <c r="T7" s="280"/>
      <c r="U7" s="280"/>
      <c r="V7" s="280"/>
    </row>
    <row r="8" spans="1:22" ht="25" customHeight="1" x14ac:dyDescent="0.2">
      <c r="A8" s="280"/>
      <c r="B8" s="280"/>
      <c r="C8" s="282" t="s">
        <v>54</v>
      </c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0"/>
      <c r="Q8" s="280"/>
      <c r="R8" s="280"/>
      <c r="S8" s="280"/>
      <c r="T8" s="280"/>
      <c r="U8" s="280"/>
      <c r="V8" s="280"/>
    </row>
    <row r="9" spans="1:22" ht="15" customHeight="1" x14ac:dyDescent="0.2">
      <c r="A9" s="280"/>
      <c r="B9" s="280"/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</row>
    <row r="10" spans="1:22" ht="15" customHeight="1" x14ac:dyDescent="0.2">
      <c r="A10" s="280"/>
      <c r="B10" s="280"/>
      <c r="C10" s="280"/>
      <c r="D10" s="280"/>
      <c r="E10" s="280"/>
      <c r="F10" s="280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</row>
    <row r="11" spans="1:22" ht="15" customHeight="1" x14ac:dyDescent="0.2">
      <c r="A11" s="280"/>
      <c r="B11" s="280"/>
      <c r="C11" s="280"/>
      <c r="D11" s="280"/>
      <c r="E11" s="280"/>
      <c r="F11" s="280"/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</row>
    <row r="12" spans="1:22" ht="15" customHeight="1" x14ac:dyDescent="0.2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</row>
    <row r="13" spans="1:22" ht="15" customHeight="1" x14ac:dyDescent="0.2">
      <c r="A13" s="280"/>
      <c r="B13" s="280"/>
      <c r="C13" s="280"/>
      <c r="D13" s="280"/>
      <c r="E13" s="280"/>
      <c r="F13" s="280"/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</row>
    <row r="14" spans="1:22" ht="15" customHeight="1" x14ac:dyDescent="0.2">
      <c r="A14" s="280"/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</row>
    <row r="15" spans="1:22" ht="15" customHeight="1" x14ac:dyDescent="0.2">
      <c r="A15" s="280"/>
      <c r="B15" s="280"/>
      <c r="C15" s="280"/>
      <c r="D15" s="280"/>
      <c r="E15" s="280"/>
      <c r="F15" s="280"/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</row>
    <row r="16" spans="1:22" ht="15" customHeight="1" x14ac:dyDescent="0.2">
      <c r="A16" s="280"/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</row>
    <row r="17" spans="1:22" ht="15" customHeight="1" x14ac:dyDescent="0.2">
      <c r="A17" s="280"/>
      <c r="B17" s="280"/>
      <c r="C17" s="280"/>
      <c r="D17" s="280"/>
      <c r="E17" s="280"/>
      <c r="F17" s="280"/>
      <c r="G17" s="280"/>
      <c r="H17" s="280"/>
      <c r="I17" s="280"/>
      <c r="J17" s="280"/>
      <c r="K17" s="280"/>
      <c r="L17" s="280"/>
      <c r="M17" s="280"/>
      <c r="N17" s="280"/>
      <c r="O17" s="280"/>
      <c r="P17" s="280"/>
      <c r="Q17" s="280"/>
      <c r="R17" s="280"/>
      <c r="S17" s="280"/>
      <c r="T17" s="280"/>
      <c r="U17" s="280"/>
      <c r="V17" s="280"/>
    </row>
    <row r="18" spans="1:22" ht="15" customHeight="1" x14ac:dyDescent="0.2">
      <c r="A18" s="280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</row>
    <row r="19" spans="1:22" ht="15" customHeight="1" x14ac:dyDescent="0.2">
      <c r="A19" s="280"/>
      <c r="B19" s="280"/>
      <c r="C19" s="280"/>
      <c r="D19" s="280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280"/>
      <c r="P19" s="280"/>
      <c r="Q19" s="280"/>
      <c r="R19" s="280"/>
      <c r="S19" s="280"/>
      <c r="T19" s="280"/>
      <c r="U19" s="280"/>
      <c r="V19" s="280"/>
    </row>
    <row r="20" spans="1:22" ht="15" customHeight="1" x14ac:dyDescent="0.2">
      <c r="A20" s="280"/>
      <c r="B20" s="280"/>
      <c r="C20" s="280"/>
      <c r="D20" s="280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</row>
    <row r="21" spans="1:22" ht="15" customHeight="1" x14ac:dyDescent="0.2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</row>
    <row r="22" spans="1:22" ht="15" customHeight="1" x14ac:dyDescent="0.2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</row>
    <row r="23" spans="1:22" ht="15" customHeight="1" x14ac:dyDescent="0.2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</row>
    <row r="24" spans="1:22" ht="15" customHeight="1" x14ac:dyDescent="0.2">
      <c r="A24" s="280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0"/>
      <c r="V24" s="280"/>
    </row>
    <row r="25" spans="1:22" ht="15" customHeight="1" x14ac:dyDescent="0.2">
      <c r="A25" s="280"/>
      <c r="B25" s="280"/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80"/>
      <c r="S25" s="280"/>
      <c r="T25" s="280"/>
      <c r="U25" s="280"/>
      <c r="V25" s="280"/>
    </row>
    <row r="26" spans="1:22" ht="15" customHeight="1" x14ac:dyDescent="0.2">
      <c r="A26" s="280"/>
      <c r="B26" s="280"/>
      <c r="C26" s="171">
        <v>1</v>
      </c>
      <c r="D26" s="172">
        <v>2</v>
      </c>
      <c r="E26" s="172">
        <v>3</v>
      </c>
      <c r="F26" s="172">
        <v>4</v>
      </c>
      <c r="G26" s="172">
        <v>5</v>
      </c>
      <c r="H26" s="172">
        <v>6</v>
      </c>
      <c r="I26" s="172">
        <v>7</v>
      </c>
      <c r="J26" s="172">
        <v>8</v>
      </c>
      <c r="K26" s="172">
        <v>9</v>
      </c>
      <c r="L26" s="172">
        <v>10</v>
      </c>
      <c r="M26" s="172">
        <v>11</v>
      </c>
      <c r="N26" s="172">
        <v>12</v>
      </c>
      <c r="O26" s="172">
        <v>13</v>
      </c>
      <c r="P26" s="172">
        <v>14</v>
      </c>
      <c r="Q26" s="172">
        <v>15</v>
      </c>
      <c r="R26" s="172">
        <v>16</v>
      </c>
      <c r="S26" s="172">
        <v>17</v>
      </c>
      <c r="T26" s="172">
        <v>18</v>
      </c>
      <c r="U26" s="172">
        <v>19</v>
      </c>
      <c r="V26" s="173">
        <v>20</v>
      </c>
    </row>
    <row r="27" spans="1:22" ht="15" customHeight="1" x14ac:dyDescent="0.2">
      <c r="A27" s="280"/>
      <c r="B27" s="280"/>
      <c r="C27" s="174">
        <v>236.761</v>
      </c>
      <c r="D27" s="175">
        <v>241.08199999999999</v>
      </c>
      <c r="E27" s="175">
        <v>245.40299999999999</v>
      </c>
      <c r="F27" s="175">
        <v>249.72399999999999</v>
      </c>
      <c r="G27" s="175">
        <v>254.04499999999999</v>
      </c>
      <c r="H27" s="175">
        <v>258.36599999999999</v>
      </c>
      <c r="I27" s="175">
        <v>262.68700000000001</v>
      </c>
      <c r="J27" s="175">
        <v>267.00799999999998</v>
      </c>
      <c r="K27" s="175">
        <v>271.32900000000001</v>
      </c>
      <c r="L27" s="175">
        <v>275.64999999999998</v>
      </c>
      <c r="M27" s="175">
        <v>279.971</v>
      </c>
      <c r="N27" s="175">
        <v>284.29199999999997</v>
      </c>
      <c r="O27" s="175">
        <v>288.613</v>
      </c>
      <c r="P27" s="175">
        <v>292.93400000000003</v>
      </c>
      <c r="Q27" s="175">
        <v>297.255</v>
      </c>
      <c r="R27" s="175">
        <v>301.57600000000002</v>
      </c>
      <c r="S27" s="175">
        <v>305.89699999999999</v>
      </c>
      <c r="T27" s="175">
        <v>310.21800000000002</v>
      </c>
      <c r="U27" s="175">
        <v>314.53899999999999</v>
      </c>
      <c r="V27" s="176">
        <v>318.86</v>
      </c>
    </row>
    <row r="28" spans="1:22" ht="15" customHeight="1" x14ac:dyDescent="0.2">
      <c r="A28" s="280"/>
      <c r="B28" s="280"/>
      <c r="C28" s="177">
        <v>100</v>
      </c>
      <c r="D28" s="178">
        <v>104.22</v>
      </c>
      <c r="E28" s="178">
        <v>108.44</v>
      </c>
      <c r="F28" s="179">
        <v>112.66</v>
      </c>
      <c r="G28" s="178">
        <v>117.88</v>
      </c>
      <c r="H28" s="178">
        <v>123.1</v>
      </c>
      <c r="I28" s="178">
        <v>128.32</v>
      </c>
      <c r="J28" s="178">
        <v>133.54</v>
      </c>
      <c r="K28" s="180">
        <v>138.76</v>
      </c>
      <c r="L28" s="178">
        <v>144.97999999999999</v>
      </c>
      <c r="M28" s="178">
        <v>151.19999999999999</v>
      </c>
      <c r="N28" s="178">
        <v>157.41999999999999</v>
      </c>
      <c r="O28" s="178">
        <v>163.63999999999999</v>
      </c>
      <c r="P28" s="181">
        <v>169.86</v>
      </c>
      <c r="Q28" s="178">
        <v>177.08</v>
      </c>
      <c r="R28" s="178">
        <v>184.3</v>
      </c>
      <c r="S28" s="178">
        <v>191.52</v>
      </c>
      <c r="T28" s="178">
        <v>198.74</v>
      </c>
      <c r="U28" s="182">
        <v>205.96</v>
      </c>
      <c r="V28" s="183">
        <v>214.18</v>
      </c>
    </row>
    <row r="29" spans="1:22" ht="15" customHeight="1" x14ac:dyDescent="0.2">
      <c r="A29" s="280"/>
      <c r="B29" s="280"/>
      <c r="C29" s="184">
        <v>236.761</v>
      </c>
      <c r="D29" s="185">
        <v>241.08199999999999</v>
      </c>
      <c r="E29" s="185">
        <v>245.40299999999999</v>
      </c>
      <c r="F29" s="185">
        <v>249.72399999999999</v>
      </c>
      <c r="G29" s="185">
        <v>254.04499999999999</v>
      </c>
      <c r="H29" s="185">
        <v>258.36599999999999</v>
      </c>
      <c r="I29" s="185">
        <v>262.68700000000001</v>
      </c>
      <c r="J29" s="185">
        <v>267.00799999999998</v>
      </c>
      <c r="K29" s="185">
        <v>271.32900000000001</v>
      </c>
      <c r="L29" s="185">
        <v>275.64999999999998</v>
      </c>
      <c r="M29" s="185">
        <v>279.971</v>
      </c>
      <c r="N29" s="185">
        <v>284.29199999999997</v>
      </c>
      <c r="O29" s="185">
        <v>288.613</v>
      </c>
      <c r="P29" s="186">
        <v>292.93400000000003</v>
      </c>
      <c r="Q29" s="187">
        <v>300</v>
      </c>
      <c r="R29" s="188">
        <v>301.57600000000002</v>
      </c>
      <c r="S29" s="185">
        <v>305.89699999999999</v>
      </c>
      <c r="T29" s="185">
        <v>310.21800000000002</v>
      </c>
      <c r="U29" s="185">
        <v>314.53899999999999</v>
      </c>
      <c r="V29" s="189">
        <v>318.86</v>
      </c>
    </row>
    <row r="30" spans="1:22" ht="15" customHeight="1" x14ac:dyDescent="0.2">
      <c r="A30" s="280"/>
      <c r="B30" s="280"/>
      <c r="C30" s="190">
        <v>236.761</v>
      </c>
      <c r="D30" s="191">
        <v>241.08199999999999</v>
      </c>
      <c r="E30" s="191">
        <v>245.40299999999999</v>
      </c>
      <c r="F30" s="191">
        <v>249.72399999999999</v>
      </c>
      <c r="G30" s="191">
        <v>254.04499999999999</v>
      </c>
      <c r="H30" s="191">
        <v>258.36599999999999</v>
      </c>
      <c r="I30" s="191">
        <v>262.68700000000001</v>
      </c>
      <c r="J30" s="191">
        <v>267.00799999999998</v>
      </c>
      <c r="K30" s="191">
        <v>271.32900000000001</v>
      </c>
      <c r="L30" s="192">
        <v>275.64999999999998</v>
      </c>
      <c r="M30" s="193">
        <v>297.97000000000003</v>
      </c>
      <c r="N30" s="193">
        <v>284.29199999999997</v>
      </c>
      <c r="O30" s="191">
        <v>288.613</v>
      </c>
      <c r="P30" s="191">
        <v>292.93400000000003</v>
      </c>
      <c r="Q30" s="191">
        <v>297.255</v>
      </c>
      <c r="R30" s="191">
        <v>301.57600000000002</v>
      </c>
      <c r="S30" s="191">
        <v>305.89699999999999</v>
      </c>
      <c r="T30" s="191">
        <v>310.21800000000002</v>
      </c>
      <c r="U30" s="191">
        <v>314.53899999999999</v>
      </c>
      <c r="V30" s="194">
        <v>318.86</v>
      </c>
    </row>
    <row r="31" spans="1:22" ht="15" customHeight="1" x14ac:dyDescent="0.2">
      <c r="A31" s="280"/>
      <c r="B31" s="280"/>
      <c r="C31" s="195">
        <v>236.761</v>
      </c>
      <c r="D31" s="196">
        <v>241.08199999999999</v>
      </c>
      <c r="E31" s="196">
        <v>245.40299999999999</v>
      </c>
      <c r="F31" s="196">
        <v>249.72399999999999</v>
      </c>
      <c r="G31" s="196">
        <v>254.04499999999999</v>
      </c>
      <c r="H31" s="196">
        <v>258.36599999999999</v>
      </c>
      <c r="I31" s="196">
        <v>262.68700000000001</v>
      </c>
      <c r="J31" s="197">
        <v>267.108</v>
      </c>
      <c r="K31" s="196">
        <v>271.32900000000001</v>
      </c>
      <c r="L31" s="196">
        <v>275.64999999999998</v>
      </c>
      <c r="M31" s="196">
        <v>279.971</v>
      </c>
      <c r="N31" s="196">
        <v>284.29199999999997</v>
      </c>
      <c r="O31" s="196">
        <v>288.613</v>
      </c>
      <c r="P31" s="196">
        <v>292.93400000000003</v>
      </c>
      <c r="Q31" s="196">
        <v>297.255</v>
      </c>
      <c r="R31" s="196">
        <v>301.57600000000002</v>
      </c>
      <c r="S31" s="196">
        <v>305.89699999999999</v>
      </c>
      <c r="T31" s="196">
        <v>310.21800000000002</v>
      </c>
      <c r="U31" s="196">
        <v>314.53899999999999</v>
      </c>
      <c r="V31" s="198">
        <v>318.86</v>
      </c>
    </row>
    <row r="32" spans="1:22" ht="15" customHeight="1" x14ac:dyDescent="0.2">
      <c r="A32" s="280"/>
      <c r="B32" s="280"/>
      <c r="C32" s="177">
        <v>100</v>
      </c>
      <c r="D32" s="199">
        <v>110</v>
      </c>
      <c r="E32" s="199">
        <v>121</v>
      </c>
      <c r="F32" s="199">
        <v>133.1</v>
      </c>
      <c r="G32" s="199">
        <v>146.41</v>
      </c>
      <c r="H32" s="199">
        <v>161.05099999999999</v>
      </c>
      <c r="I32" s="199">
        <v>177.15610000000001</v>
      </c>
      <c r="J32" s="199">
        <v>194.87171000000001</v>
      </c>
      <c r="K32" s="199">
        <v>214.358881</v>
      </c>
      <c r="L32" s="199">
        <v>235.7947691</v>
      </c>
      <c r="M32" s="199">
        <v>259.37424600999998</v>
      </c>
      <c r="N32" s="199">
        <v>285.31167061100001</v>
      </c>
      <c r="O32" s="199">
        <v>313.84283767210002</v>
      </c>
      <c r="P32" s="199">
        <v>345.22712143931</v>
      </c>
      <c r="Q32" s="199">
        <v>379.74983358324101</v>
      </c>
      <c r="R32" s="199">
        <v>417.72481694156602</v>
      </c>
      <c r="S32" s="199">
        <v>459.49729863572202</v>
      </c>
      <c r="T32" s="199">
        <v>505.44702849929502</v>
      </c>
      <c r="U32" s="199">
        <v>555.99173134922398</v>
      </c>
      <c r="V32" s="183">
        <v>611.59090448414599</v>
      </c>
    </row>
    <row r="33" spans="1:22" ht="15" customHeight="1" x14ac:dyDescent="0.2">
      <c r="A33" s="280"/>
      <c r="B33" s="280"/>
      <c r="C33" s="177">
        <v>100</v>
      </c>
      <c r="D33" s="200">
        <v>150</v>
      </c>
      <c r="E33" s="200">
        <v>225</v>
      </c>
      <c r="F33" s="200">
        <v>337.5</v>
      </c>
      <c r="G33" s="200">
        <v>506.25</v>
      </c>
      <c r="H33" s="200">
        <v>759.375</v>
      </c>
      <c r="I33" s="200">
        <v>1139.0625</v>
      </c>
      <c r="J33" s="200">
        <v>1708.59375</v>
      </c>
      <c r="K33" s="200">
        <v>2562.890625</v>
      </c>
      <c r="L33" s="200">
        <v>3844.3359375</v>
      </c>
      <c r="M33" s="200">
        <v>5766.50390625</v>
      </c>
      <c r="N33" s="200">
        <v>8649.755859375</v>
      </c>
      <c r="O33" s="201">
        <v>12974.6337890625</v>
      </c>
      <c r="P33" s="202">
        <v>19461.950683593801</v>
      </c>
      <c r="Q33" s="201">
        <v>29192.9260253906</v>
      </c>
      <c r="R33" s="203">
        <v>43789.389038085901</v>
      </c>
      <c r="S33" s="204">
        <v>0</v>
      </c>
      <c r="T33" s="205">
        <v>0</v>
      </c>
      <c r="U33" s="205">
        <v>0</v>
      </c>
      <c r="V33" s="206">
        <v>0</v>
      </c>
    </row>
    <row r="34" spans="1:22" ht="15" customHeight="1" x14ac:dyDescent="0.2">
      <c r="A34" s="280"/>
      <c r="B34" s="280"/>
      <c r="C34" s="207">
        <v>123.777194696796</v>
      </c>
      <c r="D34" s="208">
        <v>124.06836980307</v>
      </c>
      <c r="E34" s="209">
        <v>124.291470984808</v>
      </c>
      <c r="F34" s="210">
        <v>124.42193790136299</v>
      </c>
      <c r="G34" s="211">
        <v>124.445407957752</v>
      </c>
      <c r="H34" s="212">
        <v>124.359297426826</v>
      </c>
      <c r="I34" s="213">
        <v>124.173085881738</v>
      </c>
      <c r="J34" s="214">
        <v>123.907272626636</v>
      </c>
      <c r="K34" s="215">
        <v>123.59112000806</v>
      </c>
      <c r="L34" s="216">
        <v>123.25943203712499</v>
      </c>
      <c r="M34" s="217">
        <v>122.94872295141199</v>
      </c>
      <c r="N34" s="218">
        <v>122.69319750469199</v>
      </c>
      <c r="O34" s="219">
        <v>122.520985498729</v>
      </c>
      <c r="P34" s="211">
        <v>122.451045082902</v>
      </c>
      <c r="Q34" s="220">
        <v>122.491075725337</v>
      </c>
      <c r="R34" s="221">
        <v>122.636670608432</v>
      </c>
      <c r="S34" s="222">
        <v>122.871801758256</v>
      </c>
      <c r="T34" s="223">
        <v>123.170584501801</v>
      </c>
      <c r="U34" s="224">
        <v>123.50012700988199</v>
      </c>
      <c r="V34" s="225">
        <v>123.824151230571</v>
      </c>
    </row>
    <row r="35" spans="1:22" ht="15" customHeight="1" x14ac:dyDescent="0.2">
      <c r="A35" s="280"/>
      <c r="B35" s="280"/>
      <c r="C35" s="177">
        <v>100</v>
      </c>
      <c r="D35" s="226">
        <v>101</v>
      </c>
      <c r="E35" s="227">
        <v>110</v>
      </c>
      <c r="F35" s="228">
        <v>146</v>
      </c>
      <c r="G35" s="200">
        <v>230</v>
      </c>
      <c r="H35" s="178">
        <v>356</v>
      </c>
      <c r="I35" s="229">
        <v>482</v>
      </c>
      <c r="J35" s="230">
        <v>566</v>
      </c>
      <c r="K35" s="231">
        <v>602</v>
      </c>
      <c r="L35" s="232">
        <v>611</v>
      </c>
      <c r="M35" s="233">
        <v>612</v>
      </c>
      <c r="N35" s="178">
        <v>612.01010101010104</v>
      </c>
      <c r="O35" s="234">
        <v>612.02020202020196</v>
      </c>
      <c r="P35" s="235">
        <v>612.02020202020196</v>
      </c>
      <c r="Q35" s="235">
        <v>612.02020202020196</v>
      </c>
      <c r="R35" s="235">
        <v>612.02020202020196</v>
      </c>
      <c r="S35" s="235">
        <v>612.02020202020196</v>
      </c>
      <c r="T35" s="235">
        <v>612.02020202020196</v>
      </c>
      <c r="U35" s="235">
        <v>612.02020202020196</v>
      </c>
      <c r="V35" s="236">
        <v>612.02020202020196</v>
      </c>
    </row>
    <row r="36" spans="1:22" ht="15" customHeight="1" x14ac:dyDescent="0.2">
      <c r="A36" s="280"/>
      <c r="B36" s="280"/>
      <c r="C36" s="207">
        <v>100</v>
      </c>
      <c r="D36" s="199">
        <v>110</v>
      </c>
      <c r="E36" s="199">
        <v>121</v>
      </c>
      <c r="F36" s="203">
        <v>133.1</v>
      </c>
      <c r="G36" s="203">
        <v>126.41</v>
      </c>
      <c r="H36" s="199">
        <v>139.05099999999999</v>
      </c>
      <c r="I36" s="199">
        <v>152.95609999999999</v>
      </c>
      <c r="J36" s="199">
        <v>168.25171</v>
      </c>
      <c r="K36" s="203">
        <v>185.07688099999999</v>
      </c>
      <c r="L36" s="203">
        <v>183.58456910000001</v>
      </c>
      <c r="M36" s="199">
        <v>201.94302601000001</v>
      </c>
      <c r="N36" s="199">
        <v>222.13732861099999</v>
      </c>
      <c r="O36" s="199">
        <v>244.35106147210001</v>
      </c>
      <c r="P36" s="237">
        <v>268.78616761930999</v>
      </c>
      <c r="Q36" s="238">
        <v>275.66478438124102</v>
      </c>
      <c r="R36" s="199">
        <v>303.23126281936601</v>
      </c>
      <c r="S36" s="199">
        <v>333.55438910130198</v>
      </c>
      <c r="T36" s="239">
        <v>366.90982801143298</v>
      </c>
      <c r="U36" s="240">
        <v>383.60081081257601</v>
      </c>
      <c r="V36" s="183">
        <v>421.96089189383298</v>
      </c>
    </row>
    <row r="37" spans="1:22" ht="15" customHeight="1" x14ac:dyDescent="0.2">
      <c r="A37" s="280"/>
      <c r="B37" s="280"/>
      <c r="C37" s="190">
        <v>78.510756053303396</v>
      </c>
      <c r="D37" s="241">
        <v>79.673930486310894</v>
      </c>
      <c r="E37" s="242">
        <v>81.594031449940999</v>
      </c>
      <c r="F37" s="243">
        <v>83.049545713814396</v>
      </c>
      <c r="G37" s="244">
        <v>86.5074473878269</v>
      </c>
      <c r="H37" s="245">
        <v>87.213248066909699</v>
      </c>
      <c r="I37" s="191">
        <v>89.345518108471893</v>
      </c>
      <c r="J37" s="246">
        <v>91.502182947830505</v>
      </c>
      <c r="K37" s="247">
        <v>93.773178043320797</v>
      </c>
      <c r="L37" s="248">
        <v>95.499834307961706</v>
      </c>
      <c r="M37" s="249">
        <v>97.450082656316795</v>
      </c>
      <c r="N37" s="250">
        <v>100.878839697581</v>
      </c>
      <c r="O37" s="251">
        <v>102.964102977858</v>
      </c>
      <c r="P37" s="252">
        <v>103.668535907473</v>
      </c>
      <c r="Q37" s="253">
        <v>106.184091750721</v>
      </c>
      <c r="R37" s="254">
        <v>107.413625417879</v>
      </c>
      <c r="S37" s="255">
        <v>109.67227358672</v>
      </c>
      <c r="T37" s="256">
        <v>112.26882315440101</v>
      </c>
      <c r="U37" s="257">
        <v>113.023458039847</v>
      </c>
      <c r="V37" s="194">
        <v>116.612273876994</v>
      </c>
    </row>
    <row r="38" spans="1:22" ht="15" customHeight="1" x14ac:dyDescent="0.2">
      <c r="A38" s="280"/>
      <c r="B38" s="280"/>
      <c r="C38" s="190">
        <v>82.665436397804797</v>
      </c>
      <c r="D38" s="258">
        <v>83.321432242288694</v>
      </c>
      <c r="E38" s="259">
        <v>84.563770404849805</v>
      </c>
      <c r="F38" s="260">
        <v>87.317071394057294</v>
      </c>
      <c r="G38" s="261">
        <v>89.218469446329294</v>
      </c>
      <c r="H38" s="262">
        <v>90.181848130179205</v>
      </c>
      <c r="I38" s="263">
        <v>94.861068952168694</v>
      </c>
      <c r="J38" s="193">
        <v>96.951117548103397</v>
      </c>
      <c r="K38" s="193">
        <v>96.5810900789713</v>
      </c>
      <c r="L38" s="191">
        <v>98.842331796758003</v>
      </c>
      <c r="M38" s="264">
        <v>101.08119264698399</v>
      </c>
      <c r="N38" s="265">
        <v>106.537678168588</v>
      </c>
      <c r="O38" s="266">
        <v>108.51550122727799</v>
      </c>
      <c r="P38" s="193">
        <v>108.966141658019</v>
      </c>
      <c r="Q38" s="193">
        <v>108.941340891274</v>
      </c>
      <c r="R38" s="267">
        <v>112.331992123367</v>
      </c>
      <c r="S38" s="268">
        <v>113.433287104041</v>
      </c>
      <c r="T38" s="269">
        <v>115.60165191258901</v>
      </c>
      <c r="U38" s="270">
        <v>116.89195273369999</v>
      </c>
      <c r="V38" s="194">
        <v>119.8159215238</v>
      </c>
    </row>
    <row r="39" spans="1:22" ht="15" customHeight="1" x14ac:dyDescent="0.2">
      <c r="A39" s="280"/>
      <c r="B39" s="280"/>
      <c r="C39" s="190">
        <v>100</v>
      </c>
      <c r="D39" s="271">
        <v>100</v>
      </c>
      <c r="E39" s="271">
        <v>100</v>
      </c>
      <c r="F39" s="271">
        <v>100</v>
      </c>
      <c r="G39" s="272">
        <v>120</v>
      </c>
      <c r="H39" s="271">
        <v>120</v>
      </c>
      <c r="I39" s="271">
        <v>120</v>
      </c>
      <c r="J39" s="271">
        <v>120</v>
      </c>
      <c r="K39" s="272">
        <v>120.01</v>
      </c>
      <c r="L39" s="271">
        <v>120.01</v>
      </c>
      <c r="M39" s="271">
        <v>120.01</v>
      </c>
      <c r="N39" s="271">
        <v>120.01</v>
      </c>
      <c r="O39" s="271">
        <v>120.01</v>
      </c>
      <c r="P39" s="271">
        <v>120.01</v>
      </c>
      <c r="Q39" s="273" t="s">
        <v>32</v>
      </c>
      <c r="R39" s="273" t="s">
        <v>32</v>
      </c>
      <c r="S39" s="273" t="s">
        <v>40</v>
      </c>
      <c r="T39" s="273" t="s">
        <v>40</v>
      </c>
      <c r="U39" s="273" t="s">
        <v>40</v>
      </c>
      <c r="V39" s="274" t="s">
        <v>40</v>
      </c>
    </row>
    <row r="40" spans="1:22" ht="15" customHeight="1" x14ac:dyDescent="0.2">
      <c r="A40" s="280"/>
      <c r="B40" s="280"/>
      <c r="C40" s="177">
        <v>0</v>
      </c>
      <c r="D40" s="205">
        <v>0</v>
      </c>
      <c r="E40" s="205">
        <v>0</v>
      </c>
      <c r="F40" s="205">
        <v>0</v>
      </c>
      <c r="G40" s="205">
        <v>0</v>
      </c>
      <c r="H40" s="205">
        <v>0</v>
      </c>
      <c r="I40" s="205"/>
      <c r="J40" s="205"/>
      <c r="K40" s="205"/>
      <c r="L40" s="204">
        <v>0</v>
      </c>
      <c r="M40" s="205">
        <v>0</v>
      </c>
      <c r="N40" s="205">
        <v>0</v>
      </c>
      <c r="O40" s="275">
        <v>0</v>
      </c>
      <c r="P40" s="275">
        <v>0</v>
      </c>
      <c r="Q40" s="275">
        <v>0</v>
      </c>
      <c r="R40" s="275">
        <v>0</v>
      </c>
      <c r="S40" s="275">
        <v>0</v>
      </c>
      <c r="T40" s="275">
        <v>0</v>
      </c>
      <c r="U40" s="275">
        <v>0</v>
      </c>
      <c r="V40" s="276">
        <v>0</v>
      </c>
    </row>
    <row r="41" spans="1:22" ht="15" customHeight="1" x14ac:dyDescent="0.2">
      <c r="A41" s="280"/>
      <c r="B41" s="280"/>
      <c r="C41" s="277" t="s">
        <v>18</v>
      </c>
      <c r="D41" s="278" t="s">
        <v>19</v>
      </c>
      <c r="E41" s="278"/>
      <c r="F41" s="278"/>
      <c r="G41" s="278" t="s">
        <v>20</v>
      </c>
      <c r="H41" s="278"/>
      <c r="I41" s="278" t="s">
        <v>21</v>
      </c>
      <c r="J41" s="278"/>
      <c r="K41" s="278" t="s">
        <v>22</v>
      </c>
      <c r="L41" s="278"/>
      <c r="M41" s="278" t="s">
        <v>23</v>
      </c>
      <c r="N41" s="278"/>
      <c r="O41" s="278" t="s">
        <v>24</v>
      </c>
      <c r="P41" s="278"/>
      <c r="Q41" s="278"/>
      <c r="R41" s="278"/>
      <c r="S41" s="278"/>
      <c r="T41" s="278"/>
      <c r="U41" s="278"/>
      <c r="V41" s="279"/>
    </row>
    <row r="42" spans="1:22" ht="15" customHeight="1" x14ac:dyDescent="0.2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V42" s="280"/>
    </row>
  </sheetData>
  <mergeCells count="6">
    <mergeCell ref="C3:O3"/>
    <mergeCell ref="C4:O4"/>
    <mergeCell ref="C5:O5"/>
    <mergeCell ref="C6:O6"/>
    <mergeCell ref="C7:O7"/>
    <mergeCell ref="C8:O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Sample Analysis Sheet</vt:lpstr>
      <vt:lpstr>Horizontal Analysis</vt:lpstr>
      <vt:lpstr>Vertical Analysis</vt:lpstr>
      <vt:lpstr>Sample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2019-05-08T04:03:24Z</dcterms:created>
  <dcterms:modified xsi:type="dcterms:W3CDTF">2022-03-30T07:22:45Z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0x010100AE3A392075C67B4BB3C43024092C4209</vt:lpwstr>
  </property>
</Properties>
</file>